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綠葉-2023.05.15\表單\報名表\"/>
    </mc:Choice>
  </mc:AlternateContent>
  <xr:revisionPtr revIDLastSave="0" documentId="13_ncr:1_{7F181C88-20B6-4C32-A00D-5F8CAF86F36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學員資料" sheetId="4" r:id="rId1"/>
    <sheet name="活動注意事項" sheetId="5" r:id="rId2"/>
    <sheet name="腳長測量方式" sheetId="6" r:id="rId3"/>
    <sheet name="條件(勿動)" sheetId="3" r:id="rId4"/>
  </sheets>
  <definedNames>
    <definedName name="_xlnm._FilterDatabase" localSheetId="0" hidden="1">學員資料!$B$4:$Z$613</definedName>
    <definedName name="_xlnm.Print_Area" localSheetId="0">學員資料!$A$1:$AL$34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1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3" i="3"/>
  <c r="P2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5" i="4"/>
  <c r="N11" i="4"/>
  <c r="R11" i="4" s="1"/>
  <c r="Q11" i="4" s="1"/>
  <c r="N24" i="4"/>
  <c r="R24" i="4" s="1"/>
  <c r="Q24" i="4" s="1"/>
  <c r="N30" i="4"/>
  <c r="R30" i="4" s="1"/>
  <c r="Q30" i="4" s="1"/>
  <c r="N31" i="4"/>
  <c r="R31" i="4" s="1"/>
  <c r="Q31" i="4" s="1"/>
  <c r="N32" i="4"/>
  <c r="R32" i="4" s="1"/>
  <c r="Q32" i="4" s="1"/>
  <c r="N33" i="4"/>
  <c r="R33" i="4" s="1"/>
  <c r="Q33" i="4" s="1"/>
  <c r="N34" i="4"/>
  <c r="R34" i="4" s="1"/>
  <c r="Q34" i="4" s="1"/>
  <c r="N35" i="4"/>
  <c r="R35" i="4" s="1"/>
  <c r="Q35" i="4" s="1"/>
  <c r="N36" i="4"/>
  <c r="R36" i="4" s="1"/>
  <c r="Q36" i="4" s="1"/>
  <c r="N37" i="4"/>
  <c r="R37" i="4" s="1"/>
  <c r="Q37" i="4" s="1"/>
  <c r="N38" i="4"/>
  <c r="R38" i="4" s="1"/>
  <c r="Q38" i="4" s="1"/>
  <c r="N39" i="4"/>
  <c r="R39" i="4" s="1"/>
  <c r="Q39" i="4" s="1"/>
  <c r="N40" i="4"/>
  <c r="R40" i="4" s="1"/>
  <c r="Q40" i="4" s="1"/>
  <c r="N41" i="4"/>
  <c r="R41" i="4" s="1"/>
  <c r="Q41" i="4" s="1"/>
  <c r="N42" i="4"/>
  <c r="R42" i="4" s="1"/>
  <c r="Q42" i="4" s="1"/>
  <c r="N43" i="4"/>
  <c r="R43" i="4" s="1"/>
  <c r="Q43" i="4" s="1"/>
  <c r="N44" i="4"/>
  <c r="R44" i="4" s="1"/>
  <c r="Q44" i="4" s="1"/>
  <c r="N45" i="4"/>
  <c r="R45" i="4" s="1"/>
  <c r="Q45" i="4" s="1"/>
  <c r="N46" i="4"/>
  <c r="R46" i="4" s="1"/>
  <c r="Q46" i="4" s="1"/>
  <c r="N47" i="4"/>
  <c r="R47" i="4" s="1"/>
  <c r="Q47" i="4" s="1"/>
  <c r="N48" i="4"/>
  <c r="R48" i="4" s="1"/>
  <c r="Q48" i="4" s="1"/>
  <c r="N49" i="4"/>
  <c r="R49" i="4" s="1"/>
  <c r="Q49" i="4" s="1"/>
  <c r="N50" i="4"/>
  <c r="R50" i="4" s="1"/>
  <c r="Q50" i="4" s="1"/>
  <c r="N51" i="4"/>
  <c r="R51" i="4" s="1"/>
  <c r="Q51" i="4" s="1"/>
  <c r="N52" i="4"/>
  <c r="R52" i="4" s="1"/>
  <c r="Q52" i="4" s="1"/>
  <c r="N53" i="4"/>
  <c r="R53" i="4" s="1"/>
  <c r="Q53" i="4" s="1"/>
  <c r="N54" i="4"/>
  <c r="N55" i="4"/>
  <c r="N56" i="4"/>
  <c r="N57" i="4"/>
  <c r="N58" i="4"/>
  <c r="N59" i="4"/>
  <c r="N60" i="4"/>
  <c r="N61" i="4"/>
  <c r="N62" i="4"/>
  <c r="N5" i="4"/>
  <c r="N26" i="4"/>
  <c r="R26" i="4" s="1"/>
  <c r="Q26" i="4" s="1"/>
  <c r="N27" i="4"/>
  <c r="R27" i="4" s="1"/>
  <c r="Q27" i="4" s="1"/>
  <c r="N29" i="4"/>
  <c r="N10" i="4"/>
  <c r="R10" i="4" s="1"/>
  <c r="Q10" i="4" s="1"/>
  <c r="N9" i="4"/>
  <c r="R9" i="4" s="1"/>
  <c r="Q9" i="4" s="1"/>
  <c r="N23" i="4"/>
  <c r="R23" i="4" s="1"/>
  <c r="Q23" i="4" s="1"/>
  <c r="N7" i="4"/>
  <c r="R7" i="4" s="1"/>
  <c r="Q7" i="4" s="1"/>
  <c r="N12" i="4"/>
  <c r="R12" i="4" s="1"/>
  <c r="Q12" i="4" s="1"/>
  <c r="N13" i="4"/>
  <c r="R13" i="4" s="1"/>
  <c r="Q13" i="4" s="1"/>
  <c r="N14" i="4"/>
  <c r="R14" i="4" s="1"/>
  <c r="Q14" i="4" s="1"/>
  <c r="N6" i="4"/>
  <c r="R6" i="4" s="1"/>
  <c r="Q6" i="4" s="1"/>
  <c r="N28" i="4"/>
  <c r="N16" i="4"/>
  <c r="R16" i="4" s="1"/>
  <c r="Q16" i="4" s="1"/>
  <c r="N22" i="4"/>
  <c r="R22" i="4" s="1"/>
  <c r="Q22" i="4" s="1"/>
  <c r="N21" i="4"/>
  <c r="R21" i="4" s="1"/>
  <c r="Q21" i="4" s="1"/>
  <c r="N20" i="4"/>
  <c r="R20" i="4" s="1"/>
  <c r="Q20" i="4" s="1"/>
  <c r="N19" i="4"/>
  <c r="R19" i="4" s="1"/>
  <c r="Q19" i="4" s="1"/>
  <c r="N18" i="4"/>
  <c r="R18" i="4" s="1"/>
  <c r="Q18" i="4" s="1"/>
  <c r="N17" i="4"/>
  <c r="R17" i="4" s="1"/>
  <c r="Q17" i="4" s="1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5" i="4"/>
  <c r="Y62" i="4"/>
  <c r="X62" i="4"/>
  <c r="W62" i="4"/>
  <c r="V62" i="4"/>
  <c r="T62" i="4"/>
  <c r="S62" i="4"/>
  <c r="Y61" i="4"/>
  <c r="X61" i="4"/>
  <c r="W61" i="4"/>
  <c r="V61" i="4"/>
  <c r="T61" i="4"/>
  <c r="S61" i="4"/>
  <c r="U61" i="4" s="1"/>
  <c r="Y60" i="4"/>
  <c r="X60" i="4"/>
  <c r="W60" i="4"/>
  <c r="V60" i="4"/>
  <c r="T60" i="4"/>
  <c r="S60" i="4"/>
  <c r="Y59" i="4"/>
  <c r="X59" i="4"/>
  <c r="W59" i="4"/>
  <c r="V59" i="4"/>
  <c r="T59" i="4"/>
  <c r="S59" i="4"/>
  <c r="U59" i="4" s="1"/>
  <c r="Y58" i="4"/>
  <c r="X58" i="4"/>
  <c r="W58" i="4"/>
  <c r="V58" i="4"/>
  <c r="T58" i="4"/>
  <c r="S58" i="4"/>
  <c r="Y57" i="4"/>
  <c r="X57" i="4"/>
  <c r="W57" i="4"/>
  <c r="V57" i="4"/>
  <c r="T57" i="4"/>
  <c r="S57" i="4"/>
  <c r="U57" i="4" s="1"/>
  <c r="Y56" i="4"/>
  <c r="X56" i="4"/>
  <c r="W56" i="4"/>
  <c r="V56" i="4"/>
  <c r="T56" i="4"/>
  <c r="S56" i="4"/>
  <c r="Y55" i="4"/>
  <c r="X55" i="4"/>
  <c r="W55" i="4"/>
  <c r="V55" i="4"/>
  <c r="T55" i="4"/>
  <c r="S55" i="4"/>
  <c r="U55" i="4" s="1"/>
  <c r="Y54" i="4"/>
  <c r="X54" i="4"/>
  <c r="W54" i="4"/>
  <c r="V54" i="4"/>
  <c r="T54" i="4"/>
  <c r="S54" i="4"/>
  <c r="Y53" i="4"/>
  <c r="X53" i="4"/>
  <c r="W53" i="4"/>
  <c r="V53" i="4"/>
  <c r="T53" i="4"/>
  <c r="S53" i="4"/>
  <c r="U53" i="4" s="1"/>
  <c r="Y52" i="4"/>
  <c r="X52" i="4"/>
  <c r="W52" i="4"/>
  <c r="V52" i="4"/>
  <c r="T52" i="4"/>
  <c r="S52" i="4"/>
  <c r="Y51" i="4"/>
  <c r="X51" i="4"/>
  <c r="W51" i="4"/>
  <c r="V51" i="4"/>
  <c r="T51" i="4"/>
  <c r="S51" i="4"/>
  <c r="U51" i="4" s="1"/>
  <c r="Y50" i="4"/>
  <c r="X50" i="4"/>
  <c r="W50" i="4"/>
  <c r="V50" i="4"/>
  <c r="T50" i="4"/>
  <c r="S50" i="4"/>
  <c r="Y49" i="4"/>
  <c r="X49" i="4"/>
  <c r="W49" i="4"/>
  <c r="V49" i="4"/>
  <c r="T49" i="4"/>
  <c r="S49" i="4"/>
  <c r="U49" i="4" s="1"/>
  <c r="Y48" i="4"/>
  <c r="X48" i="4"/>
  <c r="W48" i="4"/>
  <c r="V48" i="4"/>
  <c r="T48" i="4"/>
  <c r="S48" i="4"/>
  <c r="Y47" i="4"/>
  <c r="X47" i="4"/>
  <c r="W47" i="4"/>
  <c r="V47" i="4"/>
  <c r="T47" i="4"/>
  <c r="S47" i="4"/>
  <c r="U47" i="4" s="1"/>
  <c r="Y46" i="4"/>
  <c r="X46" i="4"/>
  <c r="W46" i="4"/>
  <c r="V46" i="4"/>
  <c r="T46" i="4"/>
  <c r="S46" i="4"/>
  <c r="Y45" i="4"/>
  <c r="X45" i="4"/>
  <c r="W45" i="4"/>
  <c r="V45" i="4"/>
  <c r="T45" i="4"/>
  <c r="S45" i="4"/>
  <c r="U45" i="4" s="1"/>
  <c r="Y44" i="4"/>
  <c r="X44" i="4"/>
  <c r="W44" i="4"/>
  <c r="V44" i="4"/>
  <c r="T44" i="4"/>
  <c r="S44" i="4"/>
  <c r="Y43" i="4"/>
  <c r="X43" i="4"/>
  <c r="W43" i="4"/>
  <c r="V43" i="4"/>
  <c r="T43" i="4"/>
  <c r="S43" i="4"/>
  <c r="U43" i="4" s="1"/>
  <c r="Y42" i="4"/>
  <c r="X42" i="4"/>
  <c r="W42" i="4"/>
  <c r="V42" i="4"/>
  <c r="T42" i="4"/>
  <c r="S42" i="4"/>
  <c r="Y41" i="4"/>
  <c r="X41" i="4"/>
  <c r="W41" i="4"/>
  <c r="V41" i="4"/>
  <c r="T41" i="4"/>
  <c r="S41" i="4"/>
  <c r="U41" i="4" s="1"/>
  <c r="Y40" i="4"/>
  <c r="X40" i="4"/>
  <c r="W40" i="4"/>
  <c r="V40" i="4"/>
  <c r="T40" i="4"/>
  <c r="S40" i="4"/>
  <c r="Y39" i="4"/>
  <c r="X39" i="4"/>
  <c r="W39" i="4"/>
  <c r="V39" i="4"/>
  <c r="T39" i="4"/>
  <c r="S39" i="4"/>
  <c r="U39" i="4" s="1"/>
  <c r="Y38" i="4"/>
  <c r="X38" i="4"/>
  <c r="W38" i="4"/>
  <c r="V38" i="4"/>
  <c r="T38" i="4"/>
  <c r="S38" i="4"/>
  <c r="Y37" i="4"/>
  <c r="X37" i="4"/>
  <c r="W37" i="4"/>
  <c r="V37" i="4"/>
  <c r="T37" i="4"/>
  <c r="S37" i="4"/>
  <c r="U37" i="4" s="1"/>
  <c r="Y36" i="4"/>
  <c r="X36" i="4"/>
  <c r="W36" i="4"/>
  <c r="V36" i="4"/>
  <c r="T36" i="4"/>
  <c r="S36" i="4"/>
  <c r="Y35" i="4"/>
  <c r="X35" i="4"/>
  <c r="W35" i="4"/>
  <c r="V35" i="4"/>
  <c r="T35" i="4"/>
  <c r="S35" i="4"/>
  <c r="U35" i="4" s="1"/>
  <c r="Y34" i="4"/>
  <c r="X34" i="4"/>
  <c r="W34" i="4"/>
  <c r="V34" i="4"/>
  <c r="T34" i="4"/>
  <c r="S34" i="4"/>
  <c r="Y33" i="4"/>
  <c r="X33" i="4"/>
  <c r="W33" i="4"/>
  <c r="V33" i="4"/>
  <c r="T33" i="4"/>
  <c r="S33" i="4"/>
  <c r="U33" i="4" s="1"/>
  <c r="Y32" i="4"/>
  <c r="X32" i="4"/>
  <c r="W32" i="4"/>
  <c r="V32" i="4"/>
  <c r="T32" i="4"/>
  <c r="S32" i="4"/>
  <c r="Y31" i="4"/>
  <c r="X31" i="4"/>
  <c r="W31" i="4"/>
  <c r="V31" i="4"/>
  <c r="T31" i="4"/>
  <c r="S31" i="4"/>
  <c r="U31" i="4" s="1"/>
  <c r="Y30" i="4"/>
  <c r="X30" i="4"/>
  <c r="W30" i="4"/>
  <c r="V30" i="4"/>
  <c r="T30" i="4"/>
  <c r="S30" i="4"/>
  <c r="Y29" i="4"/>
  <c r="X29" i="4"/>
  <c r="W29" i="4"/>
  <c r="V29" i="4"/>
  <c r="T29" i="4"/>
  <c r="S29" i="4"/>
  <c r="Y28" i="4"/>
  <c r="X28" i="4"/>
  <c r="W28" i="4"/>
  <c r="V28" i="4"/>
  <c r="T28" i="4"/>
  <c r="S28" i="4"/>
  <c r="Y27" i="4"/>
  <c r="X27" i="4"/>
  <c r="W27" i="4"/>
  <c r="V27" i="4"/>
  <c r="T27" i="4"/>
  <c r="S27" i="4"/>
  <c r="Y26" i="4"/>
  <c r="X26" i="4"/>
  <c r="W26" i="4"/>
  <c r="V26" i="4"/>
  <c r="T26" i="4"/>
  <c r="S26" i="4"/>
  <c r="Y25" i="4"/>
  <c r="X25" i="4"/>
  <c r="W25" i="4"/>
  <c r="V25" i="4"/>
  <c r="T25" i="4"/>
  <c r="S25" i="4"/>
  <c r="Y24" i="4"/>
  <c r="X24" i="4"/>
  <c r="W24" i="4"/>
  <c r="V24" i="4"/>
  <c r="T24" i="4"/>
  <c r="S24" i="4"/>
  <c r="Y23" i="4"/>
  <c r="X23" i="4"/>
  <c r="W23" i="4"/>
  <c r="V23" i="4"/>
  <c r="T23" i="4"/>
  <c r="S23" i="4"/>
  <c r="U23" i="4" s="1"/>
  <c r="Y22" i="4"/>
  <c r="X22" i="4"/>
  <c r="W22" i="4"/>
  <c r="V22" i="4"/>
  <c r="T22" i="4"/>
  <c r="S22" i="4"/>
  <c r="Y21" i="4"/>
  <c r="X21" i="4"/>
  <c r="W21" i="4"/>
  <c r="V21" i="4"/>
  <c r="T21" i="4"/>
  <c r="S21" i="4"/>
  <c r="U21" i="4" s="1"/>
  <c r="Y20" i="4"/>
  <c r="X20" i="4"/>
  <c r="W20" i="4"/>
  <c r="V20" i="4"/>
  <c r="T20" i="4"/>
  <c r="S20" i="4"/>
  <c r="Y19" i="4"/>
  <c r="X19" i="4"/>
  <c r="W19" i="4"/>
  <c r="V19" i="4"/>
  <c r="T19" i="4"/>
  <c r="S19" i="4"/>
  <c r="U19" i="4" s="1"/>
  <c r="Y18" i="4"/>
  <c r="X18" i="4"/>
  <c r="W18" i="4"/>
  <c r="V18" i="4"/>
  <c r="T18" i="4"/>
  <c r="S18" i="4"/>
  <c r="Y17" i="4"/>
  <c r="X17" i="4"/>
  <c r="W17" i="4"/>
  <c r="V17" i="4"/>
  <c r="T17" i="4"/>
  <c r="S17" i="4"/>
  <c r="U17" i="4" s="1"/>
  <c r="Y16" i="4"/>
  <c r="X16" i="4"/>
  <c r="W16" i="4"/>
  <c r="V16" i="4"/>
  <c r="T16" i="4"/>
  <c r="S16" i="4"/>
  <c r="Y15" i="4"/>
  <c r="X15" i="4"/>
  <c r="W15" i="4"/>
  <c r="V15" i="4"/>
  <c r="T15" i="4"/>
  <c r="S15" i="4"/>
  <c r="U15" i="4" s="1"/>
  <c r="Y14" i="4"/>
  <c r="X14" i="4"/>
  <c r="W14" i="4"/>
  <c r="V14" i="4"/>
  <c r="T14" i="4"/>
  <c r="S14" i="4"/>
  <c r="Y13" i="4"/>
  <c r="X13" i="4"/>
  <c r="W13" i="4"/>
  <c r="V13" i="4"/>
  <c r="T13" i="4"/>
  <c r="S13" i="4"/>
  <c r="U13" i="4" s="1"/>
  <c r="Y12" i="4"/>
  <c r="X12" i="4"/>
  <c r="W12" i="4"/>
  <c r="V12" i="4"/>
  <c r="T12" i="4"/>
  <c r="S12" i="4"/>
  <c r="Y11" i="4"/>
  <c r="X11" i="4"/>
  <c r="W11" i="4"/>
  <c r="V11" i="4"/>
  <c r="T11" i="4"/>
  <c r="S11" i="4"/>
  <c r="U11" i="4" s="1"/>
  <c r="Y10" i="4"/>
  <c r="X10" i="4"/>
  <c r="W10" i="4"/>
  <c r="V10" i="4"/>
  <c r="T10" i="4"/>
  <c r="S10" i="4"/>
  <c r="Y9" i="4"/>
  <c r="X9" i="4"/>
  <c r="W9" i="4"/>
  <c r="V9" i="4"/>
  <c r="T9" i="4"/>
  <c r="S9" i="4"/>
  <c r="U9" i="4" s="1"/>
  <c r="Y8" i="4"/>
  <c r="X8" i="4"/>
  <c r="W8" i="4"/>
  <c r="V8" i="4"/>
  <c r="T8" i="4"/>
  <c r="S8" i="4"/>
  <c r="Y7" i="4"/>
  <c r="X7" i="4"/>
  <c r="W7" i="4"/>
  <c r="V7" i="4"/>
  <c r="T7" i="4"/>
  <c r="S7" i="4"/>
  <c r="U7" i="4" s="1"/>
  <c r="Y6" i="4"/>
  <c r="X6" i="4"/>
  <c r="W6" i="4"/>
  <c r="V6" i="4"/>
  <c r="T6" i="4"/>
  <c r="S6" i="4"/>
  <c r="Y5" i="4"/>
  <c r="X5" i="4"/>
  <c r="AJ7" i="4" s="1"/>
  <c r="W5" i="4"/>
  <c r="V5" i="4"/>
  <c r="T5" i="4"/>
  <c r="S5" i="4"/>
  <c r="U5" i="4" s="1"/>
  <c r="AH6" i="4" l="1"/>
  <c r="AF9" i="4"/>
  <c r="U8" i="4"/>
  <c r="U10" i="4"/>
  <c r="U12" i="4"/>
  <c r="U14" i="4"/>
  <c r="U18" i="4"/>
  <c r="U20" i="4"/>
  <c r="U22" i="4"/>
  <c r="U24" i="4"/>
  <c r="U26" i="4"/>
  <c r="U28" i="4"/>
  <c r="U30" i="4"/>
  <c r="U32" i="4"/>
  <c r="U34" i="4"/>
  <c r="U36" i="4"/>
  <c r="U38" i="4"/>
  <c r="U40" i="4"/>
  <c r="U42" i="4"/>
  <c r="U44" i="4"/>
  <c r="U46" i="4"/>
  <c r="U48" i="4"/>
  <c r="U50" i="4"/>
  <c r="U52" i="4"/>
  <c r="U54" i="4"/>
  <c r="U56" i="4"/>
  <c r="U58" i="4"/>
  <c r="U60" i="4"/>
  <c r="U62" i="4"/>
  <c r="AL7" i="4"/>
  <c r="AF10" i="4"/>
  <c r="AJ5" i="4"/>
  <c r="AF11" i="4"/>
  <c r="AJ6" i="4"/>
  <c r="AF12" i="4"/>
  <c r="AF13" i="4"/>
  <c r="AL5" i="4"/>
  <c r="U25" i="4"/>
  <c r="U27" i="4"/>
  <c r="U29" i="4"/>
  <c r="AF14" i="4"/>
  <c r="AL6" i="4"/>
  <c r="AF15" i="4"/>
  <c r="AF16" i="4"/>
  <c r="AF5" i="4"/>
  <c r="AF17" i="4"/>
  <c r="AF6" i="4"/>
  <c r="AF18" i="4"/>
  <c r="U6" i="4"/>
  <c r="U16" i="4"/>
  <c r="AF7" i="4"/>
  <c r="AF19" i="4"/>
  <c r="AF8" i="4"/>
  <c r="AH5" i="4"/>
  <c r="R59" i="4"/>
  <c r="Q59" i="4" s="1"/>
  <c r="R55" i="4"/>
  <c r="Q55" i="4" s="1"/>
  <c r="R60" i="4"/>
  <c r="Q60" i="4" s="1"/>
  <c r="R58" i="4"/>
  <c r="Q58" i="4" s="1"/>
  <c r="R56" i="4"/>
  <c r="Q56" i="4" s="1"/>
  <c r="R54" i="4"/>
  <c r="Q54" i="4" s="1"/>
  <c r="R61" i="4"/>
  <c r="Q61" i="4" s="1"/>
  <c r="N25" i="4"/>
  <c r="R25" i="4" s="1"/>
  <c r="Q25" i="4" s="1"/>
  <c r="N8" i="4"/>
  <c r="R8" i="4" s="1"/>
  <c r="Q8" i="4" s="1"/>
  <c r="N15" i="4"/>
  <c r="R15" i="4" s="1"/>
  <c r="Q15" i="4" s="1"/>
  <c r="R57" i="4"/>
  <c r="Q57" i="4" s="1"/>
  <c r="R5" i="4"/>
  <c r="Q5" i="4" s="1"/>
  <c r="R62" i="4"/>
  <c r="Q62" i="4" s="1"/>
  <c r="R29" i="4"/>
  <c r="Q29" i="4" s="1"/>
  <c r="R28" i="4"/>
  <c r="Q28" i="4" s="1"/>
  <c r="AD9" i="4" l="1"/>
  <c r="AD10" i="4"/>
  <c r="AD11" i="4"/>
  <c r="AB20" i="4"/>
  <c r="AB8" i="4"/>
  <c r="AB19" i="4"/>
  <c r="AB7" i="4"/>
  <c r="AB18" i="4"/>
  <c r="AB5" i="4"/>
  <c r="AB17" i="4"/>
  <c r="AB6" i="4"/>
  <c r="AB16" i="4"/>
  <c r="AB15" i="4"/>
  <c r="AB14" i="4"/>
  <c r="AB13" i="4"/>
  <c r="AB12" i="4"/>
  <c r="AB11" i="4"/>
  <c r="AB10" i="4"/>
  <c r="AB9" i="4"/>
  <c r="AD8" i="4"/>
  <c r="AD7" i="4"/>
  <c r="AD6" i="4"/>
  <c r="AD5" i="4"/>
  <c r="AH7" i="4"/>
  <c r="AH8" i="4" s="1"/>
  <c r="AJ8" i="4"/>
  <c r="AF20" i="4"/>
  <c r="AF21" i="4" s="1"/>
  <c r="AL8" i="4"/>
  <c r="AL9" i="4" s="1"/>
  <c r="AJ9" i="4" l="1"/>
  <c r="AB21" i="4"/>
  <c r="AB22" i="4" s="1"/>
  <c r="AD12" i="4"/>
  <c r="AD13" i="4" s="1"/>
</calcChain>
</file>

<file path=xl/sharedStrings.xml><?xml version="1.0" encoding="utf-8"?>
<sst xmlns="http://schemas.openxmlformats.org/spreadsheetml/2006/main" count="1322" uniqueCount="92">
  <si>
    <t>姓名</t>
    <phoneticPr fontId="1" type="noConversion"/>
  </si>
  <si>
    <t>性別</t>
    <phoneticPr fontId="1" type="noConversion"/>
  </si>
  <si>
    <t>腳長</t>
    <phoneticPr fontId="1" type="noConversion"/>
  </si>
  <si>
    <t>身高</t>
    <phoneticPr fontId="1" type="noConversion"/>
  </si>
  <si>
    <t>體重</t>
    <phoneticPr fontId="1" type="noConversion"/>
  </si>
  <si>
    <t>防寒衣</t>
    <phoneticPr fontId="1" type="noConversion"/>
  </si>
  <si>
    <t>救生衣</t>
    <phoneticPr fontId="1" type="noConversion"/>
  </si>
  <si>
    <t>頭盔</t>
    <phoneticPr fontId="1" type="noConversion"/>
  </si>
  <si>
    <t>鞋</t>
    <phoneticPr fontId="1" type="noConversion"/>
  </si>
  <si>
    <t>男</t>
    <phoneticPr fontId="1" type="noConversion"/>
  </si>
  <si>
    <t>身高-體重</t>
    <phoneticPr fontId="1" type="noConversion"/>
  </si>
  <si>
    <t>吊帶</t>
    <phoneticPr fontId="1" type="noConversion"/>
  </si>
  <si>
    <t>手套</t>
    <phoneticPr fontId="1" type="noConversion"/>
  </si>
  <si>
    <t>女</t>
    <phoneticPr fontId="1" type="noConversion"/>
  </si>
  <si>
    <t>數量</t>
    <phoneticPr fontId="1" type="noConversion"/>
  </si>
  <si>
    <t>身分證字號</t>
    <phoneticPr fontId="1" type="noConversion"/>
  </si>
  <si>
    <t>連絡電話</t>
    <phoneticPr fontId="1" type="noConversion"/>
  </si>
  <si>
    <t>緊急連絡人</t>
    <phoneticPr fontId="1" type="noConversion"/>
  </si>
  <si>
    <t>備註</t>
    <phoneticPr fontId="1" type="noConversion"/>
  </si>
  <si>
    <t>報數</t>
    <phoneticPr fontId="1" type="noConversion"/>
  </si>
  <si>
    <t>SIZE</t>
    <phoneticPr fontId="1" type="noConversion"/>
  </si>
  <si>
    <t>溯溪鞋</t>
    <phoneticPr fontId="1" type="noConversion"/>
  </si>
  <si>
    <t>3XL</t>
    <phoneticPr fontId="1" type="noConversion"/>
  </si>
  <si>
    <t>XXL</t>
    <phoneticPr fontId="1" type="noConversion"/>
  </si>
  <si>
    <t>XL</t>
    <phoneticPr fontId="1" type="noConversion"/>
  </si>
  <si>
    <t>M</t>
    <phoneticPr fontId="1" type="noConversion"/>
  </si>
  <si>
    <t>大</t>
    <phoneticPr fontId="1" type="noConversion"/>
  </si>
  <si>
    <t>小</t>
    <phoneticPr fontId="1" type="noConversion"/>
  </si>
  <si>
    <t>橘紅</t>
    <phoneticPr fontId="1" type="noConversion"/>
  </si>
  <si>
    <t>紅</t>
    <phoneticPr fontId="1" type="noConversion"/>
  </si>
  <si>
    <t>XS</t>
    <phoneticPr fontId="1" type="noConversion"/>
  </si>
  <si>
    <t>Total</t>
    <phoneticPr fontId="1" type="noConversion"/>
  </si>
  <si>
    <t>橘</t>
    <phoneticPr fontId="1" type="noConversion"/>
  </si>
  <si>
    <t>童</t>
    <phoneticPr fontId="1" type="noConversion"/>
  </si>
  <si>
    <t>幼</t>
    <phoneticPr fontId="1" type="noConversion"/>
  </si>
  <si>
    <t>L</t>
    <phoneticPr fontId="1" type="noConversion"/>
  </si>
  <si>
    <t>主辦人</t>
    <phoneticPr fontId="1" type="noConversion"/>
  </si>
  <si>
    <t>2XL↑</t>
    <phoneticPr fontId="1" type="noConversion"/>
  </si>
  <si>
    <t>S</t>
    <phoneticPr fontId="1" type="noConversion"/>
  </si>
  <si>
    <t>童XL</t>
    <phoneticPr fontId="1" type="noConversion"/>
  </si>
  <si>
    <t>童L</t>
    <phoneticPr fontId="1" type="noConversion"/>
  </si>
  <si>
    <t>童M</t>
    <phoneticPr fontId="1" type="noConversion"/>
  </si>
  <si>
    <t>童S</t>
    <phoneticPr fontId="1" type="noConversion"/>
  </si>
  <si>
    <t>童XS</t>
    <phoneticPr fontId="1" type="noConversion"/>
  </si>
  <si>
    <t>RL</t>
    <phoneticPr fontId="1" type="noConversion"/>
  </si>
  <si>
    <t>RM</t>
    <phoneticPr fontId="1" type="noConversion"/>
  </si>
  <si>
    <t>RS</t>
    <phoneticPr fontId="1" type="noConversion"/>
  </si>
  <si>
    <t>RXS</t>
    <phoneticPr fontId="1" type="noConversion"/>
  </si>
  <si>
    <t>飛鼠</t>
    <phoneticPr fontId="1" type="noConversion"/>
  </si>
  <si>
    <t>小飛鼠</t>
    <phoneticPr fontId="1" type="noConversion"/>
  </si>
  <si>
    <t>2XL</t>
    <phoneticPr fontId="1" type="noConversion"/>
  </si>
  <si>
    <t>代號</t>
    <phoneticPr fontId="1" type="noConversion"/>
  </si>
  <si>
    <t>註:如為外國藉請提供國藉,護照號碼及護照英文全名</t>
    <phoneticPr fontId="1" type="noConversion"/>
  </si>
  <si>
    <t>2.過去或現在有特殊病史，如頭昏暈眩、關節炎受傷、心臟疾病、懷孕或最近一年曾生產、高血壓、重大手術、中風、糖尿病者，或其他醫療狀況，</t>
  </si>
  <si>
    <t>(如氣喘，請自行準備隨身藥物)，請特別告知。本公司會針對個人情況特別安排。若無告知發生意外者，本公司不負任何法律責任。</t>
  </si>
  <si>
    <t>3.本公司活動費用皆不包含交通。需自備交通工具前往溯溪地點。如需接送另行報價。</t>
  </si>
  <si>
    <t>6.如您身型是屬於特別壯碩或嬌小，請特別告知本公司。</t>
  </si>
  <si>
    <t>11.請您準備一套乾淨的衣服和毛巾備用，供活動後替換。</t>
  </si>
  <si>
    <t>12.如相機無防水功能，請誤帶下水。我們會為您拍照並提供照片原檔載點以供下載。</t>
  </si>
  <si>
    <t>報名繳費後因個人因素提出取消者，依照以下退費規定辦理退款。</t>
  </si>
  <si>
    <t>一、報名完成繳費後，因不可抗力因素如: 陸上颱風警報、豪雨警報，得退還90% (延期則不扣款)。</t>
  </si>
  <si>
    <t>二、取消活動</t>
  </si>
  <si>
    <t>(1) 活動開始日30日以前 ：退還90%。</t>
  </si>
  <si>
    <t>(2) 活動開始日20日(含第20天)以前：退還80%。</t>
  </si>
  <si>
    <t>(3) 活動開始日7日(含第7天)以前：退還70%。</t>
  </si>
  <si>
    <t>(4) 活動開始日1-6日(含第6天)：退還50%。</t>
  </si>
  <si>
    <t>(5) 活動開始日：不予退還。</t>
  </si>
  <si>
    <t>綠葉戶外  溯溪活動注意事項</t>
    <phoneticPr fontId="1" type="noConversion"/>
  </si>
  <si>
    <r>
      <t>1.溯溪活動包含</t>
    </r>
    <r>
      <rPr>
        <sz val="12"/>
        <color rgb="FF000000"/>
        <rFont val="Malgun Gothic Semilight"/>
        <family val="2"/>
        <charset val="136"/>
      </rPr>
      <t>200萬意外險+20萬醫療險</t>
    </r>
    <r>
      <rPr>
        <sz val="12"/>
        <color rgb="FF555555"/>
        <rFont val="Malgun Gothic Semilight"/>
        <family val="2"/>
        <charset val="136"/>
      </rPr>
      <t>、專業教練帶領、全套安全設備租用(安全頭盔、激流救生衣、安全吊帶、安全勾環、溯溪專用手套、溯溪鞋、全身長袖防寒衣)、更衣帳、防水背包、及活動當天午餐(含蔬菜火鍋料大鍋麵)。</t>
    </r>
  </si>
  <si>
    <r>
      <t>4.為維護團體活動安全及品質，活動當日集合請準時。</t>
    </r>
    <r>
      <rPr>
        <sz val="12"/>
        <color rgb="FFC00000"/>
        <rFont val="Malgun Gothic Semilight"/>
        <family val="2"/>
        <charset val="136"/>
      </rPr>
      <t>遲到超過10分鐘，不等待直接出發，且無退費。請注意。</t>
    </r>
    <phoneticPr fontId="1" type="noConversion"/>
  </si>
  <si>
    <r>
      <t xml:space="preserve">  </t>
    </r>
    <r>
      <rPr>
        <sz val="12"/>
        <color rgb="FF000000"/>
        <rFont val="Malgun Gothic Semilight"/>
        <family val="2"/>
        <charset val="136"/>
      </rPr>
      <t>當天到達集合點後請主動連絡領隊教練，避免找不到人。領隊教練及連絡電話會於活動前3天行前通知中告知。</t>
    </r>
  </si>
  <si>
    <r>
      <t>5.活動報名表請您務必完整填寫。資料包含</t>
    </r>
    <r>
      <rPr>
        <sz val="12"/>
        <color theme="1"/>
        <rFont val="Malgun Gothic Semilight"/>
        <family val="2"/>
        <charset val="136"/>
      </rPr>
      <t>保險相關個人資料及腳掌長(光腳長度)，請以公分(cm)做填寫、身高體重</t>
    </r>
    <r>
      <rPr>
        <sz val="12"/>
        <color rgb="FF555555"/>
        <rFont val="Malgun Gothic Semilight"/>
        <family val="2"/>
        <charset val="136"/>
      </rPr>
      <t>，以利本公司為您準備活動裝備。</t>
    </r>
  </si>
  <si>
    <r>
      <t>7.活動當天本公司提供大鍋麵風味餐，請您自備碗筷。盡量不要使用免洗碗筷。</t>
    </r>
    <r>
      <rPr>
        <sz val="12"/>
        <color rgb="FFC00000"/>
        <rFont val="Malgun Gothic Semilight"/>
        <family val="2"/>
        <charset val="136"/>
      </rPr>
      <t>個人有特別的飲食習慣，如吃素，請告知。我們會另外提供餐食。</t>
    </r>
    <phoneticPr fontId="1" type="noConversion"/>
  </si>
  <si>
    <r>
      <t>8.如有私人用品需帶下水，請用防水袋或兩層以上的塑膠袋包覆後，放入我們所提供的防水袋，約5~8人共用一個防水袋，活動進行期間學員輪流背。3C產品請勿帶下水，請特別注意。手機</t>
    </r>
    <r>
      <rPr>
        <sz val="12"/>
        <color rgb="FF444444"/>
        <rFont val="Malgun Gothic Semilight"/>
        <family val="2"/>
        <charset val="136"/>
      </rPr>
      <t>、錢包，手錶、項鍊、戒指(在溪中易損壞易遺失)，請先取下放置車上。</t>
    </r>
  </si>
  <si>
    <r>
      <t>9.活動當日請您預先穿著泳衣，如沒有泳衣請著排汗材質背心</t>
    </r>
    <r>
      <rPr>
        <sz val="12"/>
        <color rgb="FF444444"/>
        <rFont val="Malgun Gothic Semilight"/>
        <family val="2"/>
        <charset val="136"/>
      </rPr>
      <t xml:space="preserve">、短袖、貼身短褲 </t>
    </r>
    <r>
      <rPr>
        <sz val="12"/>
        <color rgb="FF555555"/>
        <rFont val="Malgun Gothic Semilight"/>
        <family val="2"/>
        <charset val="136"/>
      </rPr>
      <t>以節省等待時間。</t>
    </r>
  </si>
  <si>
    <r>
      <t>10.活動當天，服裝請著排汗快乾材質為最佳，避免穿純棉衣物。鞋子請穿著拖鞋或涼鞋方便換裝。</t>
    </r>
    <r>
      <rPr>
        <sz val="12"/>
        <color rgb="FF444444"/>
        <rFont val="Malgun Gothic Semilight"/>
        <family val="2"/>
        <charset val="136"/>
      </rPr>
      <t>戴眼鏡請加掛</t>
    </r>
    <r>
      <rPr>
        <sz val="12"/>
        <color rgb="FFC00000"/>
        <rFont val="Malgun Gothic Semilight"/>
        <family val="2"/>
        <charset val="136"/>
      </rPr>
      <t>眼鏡帶</t>
    </r>
    <r>
      <rPr>
        <sz val="12"/>
        <color rgb="FF444444"/>
        <rFont val="Malgun Gothic Semilight"/>
        <family val="2"/>
        <charset val="136"/>
      </rPr>
      <t>，以防被溪水沖掉。</t>
    </r>
    <r>
      <rPr>
        <sz val="12"/>
        <color rgb="FFC00000"/>
        <rFont val="Malgun Gothic Semilight"/>
        <family val="2"/>
        <charset val="136"/>
      </rPr>
      <t>配帶拋棄式隱形眼鏡者，請準備蛙鏡預防眼鏡掉落影響安全。</t>
    </r>
    <phoneticPr fontId="1" type="noConversion"/>
  </si>
  <si>
    <r>
      <t>13.</t>
    </r>
    <r>
      <rPr>
        <sz val="12"/>
        <color rgb="FF8B4513"/>
        <rFont val="Malgun Gothic Semilight"/>
        <family val="2"/>
        <charset val="136"/>
      </rPr>
      <t xml:space="preserve"> </t>
    </r>
    <r>
      <rPr>
        <sz val="12"/>
        <color rgb="FFC00000"/>
        <rFont val="Malgun Gothic Semilight"/>
        <family val="2"/>
        <charset val="136"/>
      </rPr>
      <t>溯溪參加人數若超過20人，基於安全活動會分小隊進行。按活動難易程度一名教練最多不會帶超過3-7人。</t>
    </r>
    <phoneticPr fontId="1" type="noConversion"/>
  </si>
  <si>
    <r>
      <t>14.</t>
    </r>
    <r>
      <rPr>
        <sz val="12"/>
        <color theme="1"/>
        <rFont val="Malgun Gothic Semilight"/>
        <family val="2"/>
        <charset val="136"/>
      </rPr>
      <t>活動進行時，請遵守教練指示，若因不聽勸阻自行脫隊行動或進行不安全行為者,本公司不負任何責任。</t>
    </r>
  </si>
  <si>
    <r>
      <t>15.</t>
    </r>
    <r>
      <rPr>
        <sz val="12"/>
        <color rgb="FF000000"/>
        <rFont val="Malgun Gothic Semilight"/>
        <family val="2"/>
        <charset val="136"/>
      </rPr>
      <t>活動當天若因道路中斷或不可抗力因素，導致無法到達活動地點，本公司為維護安全考量，保有變更活動地點權利。</t>
    </r>
  </si>
  <si>
    <r>
      <t>16.退費規定: (</t>
    </r>
    <r>
      <rPr>
        <b/>
        <sz val="12"/>
        <color rgb="FFC00000"/>
        <rFont val="細明體"/>
        <family val="3"/>
        <charset val="136"/>
      </rPr>
      <t>本條款具契約性質，請於同意後再行報名繳款</t>
    </r>
    <r>
      <rPr>
        <b/>
        <sz val="12"/>
        <color rgb="FFC00000"/>
        <rFont val="Helvetica"/>
        <family val="2"/>
      </rPr>
      <t>)</t>
    </r>
    <phoneticPr fontId="1" type="noConversion"/>
  </si>
  <si>
    <r>
      <t>如何找出最適合自己的尺寸</t>
    </r>
    <r>
      <rPr>
        <b/>
        <sz val="11"/>
        <color rgb="FF333333"/>
        <rFont val="Arial"/>
        <family val="2"/>
      </rPr>
      <t>?</t>
    </r>
  </si>
  <si>
    <r>
      <t>如果您對自己雙腳的尺寸不清楚，可參考您目前所穿的鞋子尺寸，或者量出腳趾最長處和腳跟之間的長度</t>
    </r>
    <r>
      <rPr>
        <b/>
        <sz val="12"/>
        <color rgb="FF3366FF"/>
        <rFont val="Times New Roman"/>
        <family val="1"/>
      </rPr>
      <t>(</t>
    </r>
    <r>
      <rPr>
        <b/>
        <sz val="12"/>
        <color rgb="FF3366FF"/>
        <rFont val="新細明體"/>
        <family val="1"/>
        <charset val="136"/>
      </rPr>
      <t>公分</t>
    </r>
    <r>
      <rPr>
        <b/>
        <sz val="12"/>
        <color rgb="FF3366FF"/>
        <rFont val="Times New Roman"/>
        <family val="1"/>
      </rPr>
      <t>)</t>
    </r>
    <r>
      <rPr>
        <b/>
        <sz val="12"/>
        <color rgb="FF3366FF"/>
        <rFont val="新細明體"/>
        <family val="1"/>
        <charset val="136"/>
      </rPr>
      <t>及腳掌左右最寬處的長度，然後對照下列的尺寸對照表，這樣就能先找到</t>
    </r>
    <r>
      <rPr>
        <b/>
        <sz val="12"/>
        <color rgb="FF3366FF"/>
        <rFont val="Times New Roman"/>
        <family val="1"/>
      </rPr>
      <t>"</t>
    </r>
    <r>
      <rPr>
        <b/>
        <sz val="12"/>
        <color rgb="FF3366FF"/>
        <rFont val="新細明體"/>
        <family val="1"/>
        <charset val="136"/>
      </rPr>
      <t>可能</t>
    </r>
    <r>
      <rPr>
        <b/>
        <sz val="12"/>
        <color rgb="FF3366FF"/>
        <rFont val="Times New Roman"/>
        <family val="1"/>
      </rPr>
      <t>"</t>
    </r>
    <r>
      <rPr>
        <b/>
        <sz val="12"/>
        <color rgb="FF3366FF"/>
        <rFont val="新細明體"/>
        <family val="1"/>
        <charset val="136"/>
      </rPr>
      <t>適合您的尺寸。</t>
    </r>
  </si>
  <si>
    <t>【如何量腳ㄚ】</t>
  </si>
  <si>
    <r>
      <t>有布尺的話請直接站在布尺上量，或站立在一張白紙上，拿筆畫出腳掌輪廓，再量從腳掌底部到腳趾最長處</t>
    </r>
    <r>
      <rPr>
        <sz val="12"/>
        <color rgb="FF3366FF"/>
        <rFont val="Times New Roman"/>
        <family val="1"/>
      </rPr>
      <t>(</t>
    </r>
    <r>
      <rPr>
        <sz val="12"/>
        <color rgb="FF3366FF"/>
        <rFont val="新細明體"/>
        <family val="1"/>
        <charset val="136"/>
      </rPr>
      <t>通常是第二趾或腳拇趾</t>
    </r>
    <r>
      <rPr>
        <sz val="12"/>
        <color rgb="FF3366FF"/>
        <rFont val="Times New Roman"/>
        <family val="1"/>
      </rPr>
      <t xml:space="preserve">) </t>
    </r>
    <r>
      <rPr>
        <sz val="12"/>
        <color rgb="FF3366FF"/>
        <rFont val="新細明體"/>
        <family val="1"/>
        <charset val="136"/>
      </rPr>
      <t>即</t>
    </r>
    <phoneticPr fontId="1" type="noConversion"/>
  </si>
  <si>
    <t>是實際腳長。</t>
  </si>
  <si>
    <r>
      <t>【貼心提醒】</t>
    </r>
    <r>
      <rPr>
        <sz val="12"/>
        <color rgb="FF3366FF"/>
        <rFont val="新細明體"/>
        <family val="1"/>
        <charset val="136"/>
      </rPr>
      <t>請記得要預留點的空間喔，通常以實際腳長再加上</t>
    </r>
    <r>
      <rPr>
        <sz val="12"/>
        <color rgb="FF3366FF"/>
        <rFont val="Times New Roman"/>
        <family val="1"/>
      </rPr>
      <t>0.5-1</t>
    </r>
    <r>
      <rPr>
        <sz val="12"/>
        <color rgb="FF3366FF"/>
        <rFont val="新細明體"/>
        <family val="1"/>
        <charset val="136"/>
      </rPr>
      <t>公分就可以了，如果腳版較寬厚者請選擇大一號的鞋穿著，</t>
    </r>
    <r>
      <rPr>
        <sz val="12"/>
        <color rgb="FF3366FF"/>
        <rFont val="Times New Roman"/>
        <family val="1"/>
      </rPr>
      <t xml:space="preserve"> </t>
    </r>
    <r>
      <rPr>
        <sz val="12"/>
        <color rgb="FF3366FF"/>
        <rFont val="新細明體"/>
        <family val="1"/>
        <charset val="136"/>
      </rPr>
      <t>會</t>
    </r>
    <r>
      <rPr>
        <sz val="12"/>
        <color rgb="FF3366FF"/>
        <rFont val="Times New Roman"/>
        <family val="1"/>
      </rPr>
      <t xml:space="preserve"> </t>
    </r>
    <r>
      <rPr>
        <sz val="12"/>
        <color rgb="FF3366FF"/>
        <rFont val="新細明體"/>
        <family val="1"/>
        <charset val="136"/>
      </rPr>
      <t>較為舒適。</t>
    </r>
    <r>
      <rPr>
        <b/>
        <sz val="12"/>
        <color rgb="FF3366FF"/>
        <rFont val="Times New Roman"/>
        <family val="1"/>
      </rPr>
      <t>!</t>
    </r>
  </si>
  <si>
    <t>鞋號對照表</t>
  </si>
  <si>
    <t>活動地點及日期:</t>
    <phoneticPr fontId="1" type="noConversion"/>
  </si>
  <si>
    <t>此欄位勿動不需填寫</t>
  </si>
  <si>
    <t>此欄位勿動不需填寫</t>
    <phoneticPr fontId="1" type="noConversion"/>
  </si>
  <si>
    <t xml:space="preserve">生日(民國年) </t>
    <phoneticPr fontId="1" type="noConversion"/>
  </si>
  <si>
    <t>特別說明: 保險法第107條規定，旅平險被保險人未滿15歲身故保障（產壽險公司、所有險種合計）累積不得超過69萬,如已達上述限額，不予承保。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</si>
</sst>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 "/>
  </numFmts>
  <fonts count="3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theme="2" tint="-0.249977111117893"/>
      <name val="微軟正黑體"/>
      <family val="2"/>
      <charset val="136"/>
    </font>
    <font>
      <sz val="12"/>
      <color theme="2" tint="-0.249977111117893"/>
      <name val="新細明體"/>
      <family val="2"/>
      <charset val="136"/>
      <scheme val="minor"/>
    </font>
    <font>
      <b/>
      <sz val="12"/>
      <color theme="2" tint="-0.249977111117893"/>
      <name val="微軟正黑體"/>
      <family val="2"/>
      <charset val="136"/>
    </font>
    <font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sz val="12"/>
      <color rgb="FF555555"/>
      <name val="Malgun Gothic Semilight"/>
      <family val="2"/>
      <charset val="136"/>
    </font>
    <font>
      <sz val="12"/>
      <color rgb="FF000000"/>
      <name val="Malgun Gothic Semilight"/>
      <family val="2"/>
      <charset val="136"/>
    </font>
    <font>
      <sz val="12"/>
      <color theme="1"/>
      <name val="Malgun Gothic Semilight"/>
      <family val="2"/>
      <charset val="136"/>
    </font>
    <font>
      <sz val="12"/>
      <color rgb="FFC00000"/>
      <name val="Malgun Gothic Semilight"/>
      <family val="2"/>
      <charset val="136"/>
    </font>
    <font>
      <sz val="12"/>
      <color rgb="FF444444"/>
      <name val="Malgun Gothic Semilight"/>
      <family val="2"/>
      <charset val="136"/>
    </font>
    <font>
      <sz val="12"/>
      <color rgb="FF8B4513"/>
      <name val="Malgun Gothic Semilight"/>
      <family val="2"/>
      <charset val="136"/>
    </font>
    <font>
      <sz val="9"/>
      <color theme="1"/>
      <name val="Verdana"/>
      <family val="2"/>
    </font>
    <font>
      <b/>
      <sz val="12"/>
      <color rgb="FFC00000"/>
      <name val="微軟正黑體"/>
      <family val="2"/>
      <charset val="136"/>
    </font>
    <font>
      <b/>
      <sz val="12"/>
      <color rgb="FFC00000"/>
      <name val="細明體"/>
      <family val="3"/>
      <charset val="136"/>
    </font>
    <font>
      <b/>
      <sz val="12"/>
      <color rgb="FFC00000"/>
      <name val="Helvetica"/>
      <family val="2"/>
    </font>
    <font>
      <sz val="12"/>
      <color rgb="FF2980B9"/>
      <name val="Helvetica"/>
      <family val="2"/>
    </font>
    <font>
      <sz val="12"/>
      <color rgb="FF555555"/>
      <name val="Helvetica"/>
      <family val="2"/>
    </font>
    <font>
      <b/>
      <sz val="11"/>
      <color rgb="FF333333"/>
      <name val="新細明體"/>
      <family val="1"/>
      <charset val="136"/>
    </font>
    <font>
      <b/>
      <sz val="11"/>
      <color rgb="FF333333"/>
      <name val="Arial"/>
      <family val="2"/>
    </font>
    <font>
      <b/>
      <sz val="12"/>
      <color rgb="FF3366FF"/>
      <name val="新細明體"/>
      <family val="1"/>
      <charset val="136"/>
    </font>
    <font>
      <b/>
      <sz val="12"/>
      <color rgb="FF3366FF"/>
      <name val="Times New Roman"/>
      <family val="1"/>
    </font>
    <font>
      <b/>
      <sz val="12"/>
      <color rgb="FF0000FF"/>
      <name val="新細明體"/>
      <family val="1"/>
      <charset val="136"/>
    </font>
    <font>
      <sz val="12"/>
      <color rgb="FF3366FF"/>
      <name val="新細明體"/>
      <family val="1"/>
      <charset val="136"/>
    </font>
    <font>
      <sz val="12"/>
      <color rgb="FF3366FF"/>
      <name val="Times New Roman"/>
      <family val="1"/>
    </font>
    <font>
      <b/>
      <sz val="12"/>
      <color rgb="FF800000"/>
      <name val="新細明體"/>
      <family val="1"/>
      <charset val="136"/>
    </font>
    <font>
      <sz val="12"/>
      <color rgb="FFFFC000"/>
      <name val="新細明體"/>
      <family val="2"/>
      <charset val="136"/>
      <scheme val="minor"/>
    </font>
    <font>
      <sz val="12"/>
      <color rgb="FFFFC000"/>
      <name val="新細明體"/>
      <family val="1"/>
      <charset val="136"/>
      <scheme val="minor"/>
    </font>
    <font>
      <sz val="12"/>
      <color rgb="FFFFC000"/>
      <name val="微軟正黑體"/>
      <family val="2"/>
      <charset val="136"/>
    </font>
    <font>
      <b/>
      <sz val="11"/>
      <color rgb="FF2980B9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10" fillId="0" borderId="0" xfId="1" applyFont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 indent="7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2" fillId="0" borderId="0" xfId="0" applyFont="1" applyAlignment="1">
      <alignment horizontal="justify" vertical="center"/>
    </xf>
    <xf numFmtId="0" fontId="3" fillId="4" borderId="39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176" fontId="2" fillId="0" borderId="40" xfId="0" applyNumberFormat="1" applyFont="1" applyBorder="1" applyAlignment="1">
      <alignment horizontal="center" vertical="center"/>
    </xf>
    <xf numFmtId="176" fontId="2" fillId="0" borderId="42" xfId="0" applyNumberFormat="1" applyFont="1" applyBorder="1">
      <alignment vertical="center"/>
    </xf>
    <xf numFmtId="176" fontId="2" fillId="0" borderId="43" xfId="0" applyNumberFormat="1" applyFont="1" applyBorder="1">
      <alignment vertical="center"/>
    </xf>
    <xf numFmtId="0" fontId="33" fillId="5" borderId="19" xfId="0" applyFont="1" applyFill="1" applyBorder="1" applyAlignment="1">
      <alignment horizontal="center" vertical="center"/>
    </xf>
    <xf numFmtId="0" fontId="34" fillId="5" borderId="26" xfId="0" applyFont="1" applyFill="1" applyBorder="1" applyAlignment="1">
      <alignment horizontal="center" vertical="center"/>
    </xf>
    <xf numFmtId="0" fontId="34" fillId="5" borderId="21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35" fillId="5" borderId="32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6" fillId="0" borderId="0" xfId="0" applyFont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133350</xdr:rowOff>
    </xdr:from>
    <xdr:to>
      <xdr:col>3</xdr:col>
      <xdr:colOff>542925</xdr:colOff>
      <xdr:row>16</xdr:row>
      <xdr:rowOff>142875</xdr:rowOff>
    </xdr:to>
    <xdr:pic>
      <xdr:nvPicPr>
        <xdr:cNvPr id="4" name="圖片 3" descr="http://www.tmls.url.tw/product_135438.jpg">
          <a:extLst>
            <a:ext uri="{FF2B5EF4-FFF2-40B4-BE49-F238E27FC236}">
              <a16:creationId xmlns:a16="http://schemas.microsoft.com/office/drawing/2014/main" id="{5ED3C7E7-80CB-49C4-9B8C-C245D8345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228850"/>
          <a:ext cx="19050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21</xdr:row>
      <xdr:rowOff>142875</xdr:rowOff>
    </xdr:from>
    <xdr:to>
      <xdr:col>7</xdr:col>
      <xdr:colOff>390525</xdr:colOff>
      <xdr:row>31</xdr:row>
      <xdr:rowOff>38100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C99D2B1E-7963-47C8-AF74-2C84B9332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543425"/>
          <a:ext cx="5086350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2CEEE-389C-4ADE-94FD-79975C20540E}">
  <sheetPr>
    <tabColor rgb="FFFFC000"/>
  </sheetPr>
  <dimension ref="A1:AL613"/>
  <sheetViews>
    <sheetView zoomScaleNormal="100" zoomScaleSheetLayoutView="70" workbookViewId="0">
      <selection activeCell="L26" sqref="L26"/>
    </sheetView>
  </sheetViews>
  <sheetFormatPr defaultColWidth="9" defaultRowHeight="15.75" outlineLevelCol="1" x14ac:dyDescent="0.25"/>
  <cols>
    <col min="1" max="2" width="5.75" style="1" bestFit="1" customWidth="1"/>
    <col min="3" max="3" width="11.875" style="1" bestFit="1" customWidth="1"/>
    <col min="4" max="4" width="5.75" style="1" bestFit="1" customWidth="1"/>
    <col min="5" max="5" width="13.875" style="1" bestFit="1" customWidth="1"/>
    <col min="6" max="6" width="9.75" style="1" bestFit="1" customWidth="1"/>
    <col min="7" max="7" width="6.25" style="1" bestFit="1" customWidth="1"/>
    <col min="8" max="8" width="8.5" style="1" bestFit="1" customWidth="1"/>
    <col min="9" max="9" width="6.875" style="2" customWidth="1"/>
    <col min="10" max="10" width="11.875" style="2" customWidth="1"/>
    <col min="11" max="11" width="9.75" style="2" customWidth="1"/>
    <col min="12" max="12" width="18.25" style="2" customWidth="1"/>
    <col min="13" max="13" width="7.125" style="3" hidden="1" customWidth="1" outlineLevel="1"/>
    <col min="14" max="14" width="5.75" style="42" hidden="1" customWidth="1" outlineLevel="1"/>
    <col min="15" max="15" width="5.75" style="3" hidden="1" customWidth="1" outlineLevel="1"/>
    <col min="16" max="16" width="5.75" style="42" hidden="1" customWidth="1" outlineLevel="1"/>
    <col min="17" max="17" width="7.75" style="3" bestFit="1" customWidth="1" collapsed="1"/>
    <col min="18" max="18" width="5.75" style="42" hidden="1" customWidth="1" outlineLevel="1"/>
    <col min="19" max="19" width="10.625" style="3" hidden="1" customWidth="1" outlineLevel="1"/>
    <col min="20" max="20" width="5.75" style="3" hidden="1" customWidth="1" outlineLevel="1"/>
    <col min="21" max="21" width="7.75" style="3" bestFit="1" customWidth="1" collapsed="1"/>
    <col min="22" max="22" width="4.5" style="3" bestFit="1" customWidth="1"/>
    <col min="23" max="25" width="5.75" style="3" bestFit="1" customWidth="1"/>
    <col min="26" max="26" width="9" style="1"/>
    <col min="27" max="27" width="7.75" style="3" bestFit="1" customWidth="1"/>
    <col min="28" max="28" width="6.625" style="3" bestFit="1" customWidth="1"/>
    <col min="29" max="29" width="6.5" style="3" bestFit="1" customWidth="1"/>
    <col min="30" max="30" width="6.625" style="3" bestFit="1" customWidth="1"/>
    <col min="31" max="31" width="6.5" style="3" bestFit="1" customWidth="1"/>
    <col min="32" max="32" width="6.625" style="3" bestFit="1" customWidth="1"/>
    <col min="33" max="33" width="6.5" style="3" bestFit="1" customWidth="1"/>
    <col min="34" max="34" width="6.625" style="3" bestFit="1" customWidth="1"/>
    <col min="35" max="35" width="6.5" style="3" bestFit="1" customWidth="1"/>
    <col min="36" max="36" width="6.625" style="3" bestFit="1" customWidth="1"/>
    <col min="37" max="37" width="6.5" style="3" bestFit="1" customWidth="1"/>
    <col min="38" max="38" width="6.625" style="3" bestFit="1" customWidth="1"/>
    <col min="39" max="16384" width="9" style="1"/>
  </cols>
  <sheetData>
    <row r="1" spans="1:38" ht="23.25" customHeight="1" thickBot="1" x14ac:dyDescent="0.3">
      <c r="A1" s="92" t="s">
        <v>87</v>
      </c>
      <c r="B1" s="93"/>
      <c r="C1" s="93"/>
      <c r="D1" s="93"/>
      <c r="E1" s="93"/>
      <c r="F1" s="93"/>
      <c r="G1" s="93"/>
      <c r="H1" s="93"/>
      <c r="I1" s="83" t="s">
        <v>36</v>
      </c>
      <c r="J1" s="83"/>
      <c r="K1" s="83" t="s">
        <v>16</v>
      </c>
      <c r="L1" s="84"/>
      <c r="AA1" s="91" t="s">
        <v>88</v>
      </c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</row>
    <row r="2" spans="1:38" ht="17.25" thickBot="1" x14ac:dyDescent="0.3">
      <c r="A2" s="88" t="s">
        <v>52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90"/>
      <c r="M2"/>
      <c r="N2" s="43"/>
      <c r="O2"/>
      <c r="P2" s="43"/>
      <c r="Q2"/>
      <c r="R2" s="43"/>
      <c r="S2"/>
      <c r="T2"/>
      <c r="U2"/>
      <c r="V2"/>
      <c r="W2"/>
      <c r="X2"/>
      <c r="Y2"/>
      <c r="AA2" s="98" t="s">
        <v>5</v>
      </c>
      <c r="AB2" s="95"/>
      <c r="AC2" s="94" t="s">
        <v>6</v>
      </c>
      <c r="AD2" s="95"/>
      <c r="AE2" s="98" t="s">
        <v>21</v>
      </c>
      <c r="AF2" s="99"/>
      <c r="AG2" s="98" t="s">
        <v>7</v>
      </c>
      <c r="AH2" s="95"/>
      <c r="AI2" s="94" t="s">
        <v>11</v>
      </c>
      <c r="AJ2" s="95"/>
      <c r="AK2" s="96" t="s">
        <v>12</v>
      </c>
      <c r="AL2" s="97"/>
    </row>
    <row r="3" spans="1:38" ht="17.25" thickBot="1" x14ac:dyDescent="0.3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  <c r="M3"/>
      <c r="N3" s="43"/>
      <c r="O3"/>
      <c r="P3" s="43"/>
      <c r="Q3" s="85" t="s">
        <v>89</v>
      </c>
      <c r="R3" s="86"/>
      <c r="S3" s="86"/>
      <c r="T3" s="86"/>
      <c r="U3" s="86"/>
      <c r="V3" s="86"/>
      <c r="W3" s="86"/>
      <c r="X3" s="86"/>
      <c r="Y3" s="87"/>
      <c r="AA3" s="57"/>
      <c r="AB3" s="48"/>
      <c r="AC3" s="58"/>
      <c r="AD3" s="48"/>
      <c r="AE3" s="50"/>
      <c r="AF3" s="59"/>
      <c r="AG3" s="50"/>
      <c r="AH3" s="51"/>
      <c r="AI3" s="59"/>
      <c r="AJ3" s="51"/>
      <c r="AK3" s="58"/>
      <c r="AL3" s="48"/>
    </row>
    <row r="4" spans="1:38" s="3" customFormat="1" ht="17.25" thickBot="1" x14ac:dyDescent="0.3">
      <c r="A4" s="80" t="s">
        <v>19</v>
      </c>
      <c r="B4" s="80" t="s">
        <v>0</v>
      </c>
      <c r="C4" s="80" t="s">
        <v>15</v>
      </c>
      <c r="D4" s="80" t="s">
        <v>1</v>
      </c>
      <c r="E4" s="80" t="s">
        <v>90</v>
      </c>
      <c r="F4" s="80" t="s">
        <v>16</v>
      </c>
      <c r="G4" s="80" t="s">
        <v>2</v>
      </c>
      <c r="H4" s="80" t="s">
        <v>3</v>
      </c>
      <c r="I4" s="81" t="s">
        <v>4</v>
      </c>
      <c r="J4" s="81" t="s">
        <v>17</v>
      </c>
      <c r="K4" s="81" t="s">
        <v>16</v>
      </c>
      <c r="L4" s="82" t="s">
        <v>18</v>
      </c>
      <c r="M4" s="46" t="s">
        <v>3</v>
      </c>
      <c r="N4" s="45" t="s">
        <v>51</v>
      </c>
      <c r="O4" s="46" t="s">
        <v>4</v>
      </c>
      <c r="P4" s="45" t="s">
        <v>51</v>
      </c>
      <c r="Q4" s="77" t="s">
        <v>5</v>
      </c>
      <c r="R4" s="78" t="s">
        <v>51</v>
      </c>
      <c r="S4" s="79" t="s">
        <v>10</v>
      </c>
      <c r="T4" s="79" t="s">
        <v>4</v>
      </c>
      <c r="U4" s="77" t="s">
        <v>6</v>
      </c>
      <c r="V4" s="77" t="s">
        <v>8</v>
      </c>
      <c r="W4" s="77" t="s">
        <v>7</v>
      </c>
      <c r="X4" s="77" t="s">
        <v>11</v>
      </c>
      <c r="Y4" s="77" t="s">
        <v>12</v>
      </c>
      <c r="AA4" s="47" t="s">
        <v>20</v>
      </c>
      <c r="AB4" s="47" t="s">
        <v>14</v>
      </c>
      <c r="AC4" s="48" t="s">
        <v>20</v>
      </c>
      <c r="AD4" s="47" t="s">
        <v>14</v>
      </c>
      <c r="AE4" s="49" t="s">
        <v>20</v>
      </c>
      <c r="AF4" s="50" t="s">
        <v>14</v>
      </c>
      <c r="AG4" s="49" t="s">
        <v>20</v>
      </c>
      <c r="AH4" s="49" t="s">
        <v>14</v>
      </c>
      <c r="AI4" s="51" t="s">
        <v>20</v>
      </c>
      <c r="AJ4" s="49" t="s">
        <v>14</v>
      </c>
      <c r="AK4" s="49" t="s">
        <v>20</v>
      </c>
      <c r="AL4" s="49" t="s">
        <v>14</v>
      </c>
    </row>
    <row r="5" spans="1:38" x14ac:dyDescent="0.25">
      <c r="A5" s="6">
        <v>1</v>
      </c>
      <c r="B5" s="6"/>
      <c r="C5" s="6"/>
      <c r="D5" s="6"/>
      <c r="E5" s="6"/>
      <c r="F5" s="6"/>
      <c r="G5" s="6"/>
      <c r="H5" s="6"/>
      <c r="I5" s="7"/>
      <c r="J5" s="7"/>
      <c r="K5" s="7"/>
      <c r="L5" s="24"/>
      <c r="M5" s="4">
        <f>LOOKUP(2,1/('條件(勿動)'!$A:$A=ROUNDUP(H5,0))/('條件(勿動)'!$B:$B=學員資料!D5),('條件(勿動)'!$C:$C))</f>
        <v>0</v>
      </c>
      <c r="N5" s="44">
        <f>LOOKUP(2,1/('條件(勿動)'!$A:$A=ROUNDUP(H5,0))/('條件(勿動)'!$B:$B=學員資料!D5),('條件(勿動)'!$D:$D))</f>
        <v>0</v>
      </c>
      <c r="O5" s="4">
        <f>LOOKUP(2,1/('條件(勿動)'!$E:$E=ROUNDUP(I5,0))/('條件(勿動)'!$F:$F=學員資料!D5),('條件(勿動)'!$G:$G))</f>
        <v>0</v>
      </c>
      <c r="P5" s="44">
        <f>LOOKUP(2,1/('條件(勿動)'!$E:$E=ROUNDUP(I5,0))/('條件(勿動)'!$F:$F=學員資料!D5),('條件(勿動)'!$H:$H))</f>
        <v>0</v>
      </c>
      <c r="Q5" s="4">
        <f>INDEX('條件(勿動)'!$J$2:$K$20,MATCH(學員資料!R5,'條件(勿動)'!$K$2:$K$20,0),1)</f>
        <v>0</v>
      </c>
      <c r="R5" s="44">
        <f>MAX(N5,P5)</f>
        <v>0</v>
      </c>
      <c r="S5" s="4" t="str">
        <f>IF(H5-I5&gt;=100,"M",IF(H5-I5&gt;=90,"L",IF(H5-I5&gt;=80,"XL",IF(H5-I5&gt;=70,"XXL",IF(H5-I5=0,"","3XL")))))</f>
        <v/>
      </c>
      <c r="T5" s="4" t="str">
        <f>IF(I5&gt;=100,"3XL",IF(I5&gt;=90,"XXL",IF(I5&gt;=80,"XL",IF(I5&gt;41,"M",IF(I5&gt;26,"童",IF(I5=0,"","幼"))))))</f>
        <v/>
      </c>
      <c r="U5" s="4" t="str">
        <f t="shared" ref="U5:U36" si="0">IF((111-E5)&lt;=12,T5,IF(S5="3XL",S5,IF(T5="3XL",T5,IF(S5="XXL",S5,IF(T5="XXL",T5,IF(S5="XL",S5,IF(T5="XL",T5,IF(S5="L",S5,IF(S5="M",S5,T5)))))))))</f>
        <v/>
      </c>
      <c r="V5" s="5">
        <f>ROUNDUP(G5,0)</f>
        <v>0</v>
      </c>
      <c r="W5" s="4" t="str">
        <f>IF((111-E5)=111,"",IF((111-E5)&gt;12,"大","小"))</f>
        <v/>
      </c>
      <c r="X5" s="4" t="str">
        <f>IF(H5-I5&gt;=110,"橘紅",IF(H5-I5&gt;=90,"紅",IF(H5-I5=0,"","橘")))</f>
        <v/>
      </c>
      <c r="Y5" s="4" t="str">
        <f>IF((111-E5)=111,"",IF(AND(111-E5&gt;12,D5="男"),"XXL",IF(AND(111-E5&gt;12,D5="女"),"M","XS")))</f>
        <v/>
      </c>
      <c r="AA5" s="19" t="s">
        <v>48</v>
      </c>
      <c r="AB5" s="10" t="str">
        <f t="shared" ref="AB5:AB20" si="1">IF(COUNTIF($Q:$Q,AA5)=0,"",COUNTIF($Q:$Q,AA5))</f>
        <v/>
      </c>
      <c r="AC5" s="40" t="s">
        <v>22</v>
      </c>
      <c r="AD5" s="20" t="str">
        <f t="shared" ref="AD5:AD11" si="2">IF(COUNTIF($U:$U,AC5)=0,"",COUNTIF($U:$U,AC5))</f>
        <v/>
      </c>
      <c r="AE5" s="21">
        <v>31</v>
      </c>
      <c r="AF5" s="15" t="str">
        <f t="shared" ref="AF5:AF19" si="3">IF(COUNTIF($V:$V,AE5)=0,"",COUNTIF($V:$V,AE5))</f>
        <v/>
      </c>
      <c r="AG5" s="16" t="s">
        <v>26</v>
      </c>
      <c r="AH5" s="15" t="str">
        <f>IF(COUNTIF($W:$W,AG5)=0,"",COUNTIF($W:$W,AG5))</f>
        <v/>
      </c>
      <c r="AI5" s="16" t="s">
        <v>28</v>
      </c>
      <c r="AJ5" s="15" t="str">
        <f>IF(COUNTIF($X:$X,AI5)=0,"",COUNTIF($X:$X,AI5))</f>
        <v/>
      </c>
      <c r="AK5" s="16" t="s">
        <v>23</v>
      </c>
      <c r="AL5" s="15" t="str">
        <f>IF(COUNTIF($Y:$Y,AK5)=0,"",COUNTIF($Y:$Y,AK5))</f>
        <v/>
      </c>
    </row>
    <row r="6" spans="1:38" ht="16.5" thickBot="1" x14ac:dyDescent="0.3">
      <c r="A6" s="6">
        <v>2</v>
      </c>
      <c r="B6" s="6"/>
      <c r="C6" s="6"/>
      <c r="D6" s="6"/>
      <c r="E6" s="6"/>
      <c r="F6" s="6"/>
      <c r="G6" s="6"/>
      <c r="H6" s="6"/>
      <c r="I6" s="7"/>
      <c r="J6" s="7"/>
      <c r="K6" s="7"/>
      <c r="L6" s="24"/>
      <c r="M6" s="4">
        <f>LOOKUP(2,1/('條件(勿動)'!$A:$A=ROUNDUP(H6,0))/('條件(勿動)'!$B:$B=學員資料!D6),('條件(勿動)'!$C:$C))</f>
        <v>0</v>
      </c>
      <c r="N6" s="44">
        <f>LOOKUP(2,1/('條件(勿動)'!$A:$A=ROUNDUP(H6,0))/('條件(勿動)'!$B:$B=學員資料!D6),('條件(勿動)'!$D:$D))</f>
        <v>0</v>
      </c>
      <c r="O6" s="4">
        <f>LOOKUP(2,1/('條件(勿動)'!$E:$E=ROUNDUP(I6,0))/('條件(勿動)'!$F:$F=學員資料!D6),('條件(勿動)'!$G:$G))</f>
        <v>0</v>
      </c>
      <c r="P6" s="44">
        <f>LOOKUP(2,1/('條件(勿動)'!$E:$E=ROUNDUP(I6,0))/('條件(勿動)'!$F:$F=學員資料!D6),('條件(勿動)'!$H:$H))</f>
        <v>0</v>
      </c>
      <c r="Q6" s="4">
        <f>INDEX('條件(勿動)'!$J$2:$K$20,MATCH(學員資料!R6,'條件(勿動)'!$K$2:$K$20,0),1)</f>
        <v>0</v>
      </c>
      <c r="R6" s="44">
        <f t="shared" ref="R6:R62" si="4">MAX(N6,P6)</f>
        <v>0</v>
      </c>
      <c r="S6" s="4" t="str">
        <f t="shared" ref="S6:S62" si="5">IF(H6-I6&gt;=100,"M",IF(H6-I6&gt;=90,"L",IF(H6-I6&gt;=80,"XL",IF(H6-I6&gt;=70,"XXL",IF(H6-I6=0,"","3XL")))))</f>
        <v/>
      </c>
      <c r="T6" s="4" t="str">
        <f t="shared" ref="T6:T62" si="6">IF(I6&gt;=100,"3XL",IF(I6&gt;=90,"XXL",IF(I6&gt;=80,"XL",IF(I6&gt;41,"M",IF(I6&gt;26,"童",IF(I6=0,"","幼"))))))</f>
        <v/>
      </c>
      <c r="U6" s="4" t="str">
        <f t="shared" si="0"/>
        <v/>
      </c>
      <c r="V6" s="5">
        <f t="shared" ref="V6:V62" si="7">ROUNDUP(G6,0)</f>
        <v>0</v>
      </c>
      <c r="W6" s="4" t="str">
        <f t="shared" ref="W6:W62" si="8">IF((111-E6)=111,"",IF((111-E6)&gt;12,"大","小"))</f>
        <v/>
      </c>
      <c r="X6" s="4" t="str">
        <f t="shared" ref="X6:X62" si="9">IF(H6-I6&gt;=110,"橘紅",IF(H6-I6&gt;=90,"紅",IF(H6-I6=0,"","橘")))</f>
        <v/>
      </c>
      <c r="Y6" s="4" t="str">
        <f t="shared" ref="Y6:Y62" si="10">IF((111-E6)=111,"",IF(AND(111-E6&gt;12,D6="男"),"XXL",IF(AND(111-E6&gt;12,D6="女"),"M","XS")))</f>
        <v/>
      </c>
      <c r="AA6" s="11" t="s">
        <v>49</v>
      </c>
      <c r="AB6" s="10" t="str">
        <f t="shared" si="1"/>
        <v/>
      </c>
      <c r="AC6" s="9" t="s">
        <v>23</v>
      </c>
      <c r="AD6" s="10" t="str">
        <f t="shared" si="2"/>
        <v/>
      </c>
      <c r="AE6" s="9">
        <v>30</v>
      </c>
      <c r="AF6" s="10" t="str">
        <f t="shared" si="3"/>
        <v/>
      </c>
      <c r="AG6" s="13" t="s">
        <v>27</v>
      </c>
      <c r="AH6" s="12" t="str">
        <f>IF(COUNTIF($W:$W,AG6)=0,"",COUNTIF($W:$W,AG6))</f>
        <v/>
      </c>
      <c r="AI6" s="11" t="s">
        <v>29</v>
      </c>
      <c r="AJ6" s="10" t="str">
        <f>IF(COUNTIF($X:$X,AI6)=0,"",COUNTIF($X:$X,AI6))</f>
        <v/>
      </c>
      <c r="AK6" s="11" t="s">
        <v>25</v>
      </c>
      <c r="AL6" s="10" t="str">
        <f>IF(COUNTIF($Y:$Y,AK6)=0,"",COUNTIF($Y:$Y,AK6))</f>
        <v/>
      </c>
    </row>
    <row r="7" spans="1:38" ht="17.25" thickBot="1" x14ac:dyDescent="0.3">
      <c r="A7" s="6">
        <v>3</v>
      </c>
      <c r="B7" s="6"/>
      <c r="C7" s="6"/>
      <c r="D7" s="6"/>
      <c r="E7" s="6"/>
      <c r="F7" s="6"/>
      <c r="G7" s="6"/>
      <c r="H7" s="6"/>
      <c r="I7" s="7"/>
      <c r="J7" s="7"/>
      <c r="K7" s="7"/>
      <c r="L7" s="24"/>
      <c r="M7" s="4">
        <f>LOOKUP(2,1/('條件(勿動)'!$A:$A=ROUNDUP(H7,0))/('條件(勿動)'!$B:$B=學員資料!D7),('條件(勿動)'!$C:$C))</f>
        <v>0</v>
      </c>
      <c r="N7" s="44">
        <f>LOOKUP(2,1/('條件(勿動)'!$A:$A=ROUNDUP(H7,0))/('條件(勿動)'!$B:$B=學員資料!D7),('條件(勿動)'!$D:$D))</f>
        <v>0</v>
      </c>
      <c r="O7" s="4">
        <f>LOOKUP(2,1/('條件(勿動)'!$E:$E=ROUNDUP(I7,0))/('條件(勿動)'!$F:$F=學員資料!D7),('條件(勿動)'!$G:$G))</f>
        <v>0</v>
      </c>
      <c r="P7" s="44">
        <f>LOOKUP(2,1/('條件(勿動)'!$E:$E=ROUNDUP(I7,0))/('條件(勿動)'!$F:$F=學員資料!D7),('條件(勿動)'!$H:$H))</f>
        <v>0</v>
      </c>
      <c r="Q7" s="4">
        <f>INDEX('條件(勿動)'!$J$2:$K$20,MATCH(學員資料!R7,'條件(勿動)'!$K$2:$K$20,0),1)</f>
        <v>0</v>
      </c>
      <c r="R7" s="44">
        <f t="shared" si="4"/>
        <v>0</v>
      </c>
      <c r="S7" s="4" t="str">
        <f t="shared" si="5"/>
        <v/>
      </c>
      <c r="T7" s="4" t="str">
        <f t="shared" si="6"/>
        <v/>
      </c>
      <c r="U7" s="4" t="str">
        <f t="shared" si="0"/>
        <v/>
      </c>
      <c r="V7" s="5">
        <f t="shared" si="7"/>
        <v>0</v>
      </c>
      <c r="W7" s="4" t="str">
        <f t="shared" si="8"/>
        <v/>
      </c>
      <c r="X7" s="4" t="str">
        <f t="shared" si="9"/>
        <v/>
      </c>
      <c r="Y7" s="4" t="str">
        <f t="shared" si="10"/>
        <v/>
      </c>
      <c r="AA7" s="11" t="s">
        <v>50</v>
      </c>
      <c r="AB7" s="10" t="str">
        <f t="shared" si="1"/>
        <v/>
      </c>
      <c r="AC7" s="9" t="s">
        <v>24</v>
      </c>
      <c r="AD7" s="10" t="str">
        <f t="shared" si="2"/>
        <v/>
      </c>
      <c r="AE7" s="9">
        <v>29</v>
      </c>
      <c r="AF7" s="8" t="str">
        <f t="shared" si="3"/>
        <v/>
      </c>
      <c r="AG7" s="17" t="s">
        <v>31</v>
      </c>
      <c r="AH7" s="18">
        <f>SUM(AH5:AH6)</f>
        <v>0</v>
      </c>
      <c r="AI7" s="14" t="s">
        <v>32</v>
      </c>
      <c r="AJ7" s="12" t="str">
        <f>IF(COUNTIF($X:$X,AI7)=0,"",COUNTIF($X:$X,AI7))</f>
        <v/>
      </c>
      <c r="AK7" s="13" t="s">
        <v>30</v>
      </c>
      <c r="AL7" s="12" t="str">
        <f>IF(COUNTIF($Y:$Y,AK7)=0,"",COUNTIF($Y:$Y,AK7))</f>
        <v/>
      </c>
    </row>
    <row r="8" spans="1:38" ht="17.25" thickBot="1" x14ac:dyDescent="0.3">
      <c r="A8" s="6">
        <v>4</v>
      </c>
      <c r="B8" s="6"/>
      <c r="C8" s="6"/>
      <c r="D8" s="6"/>
      <c r="E8" s="6"/>
      <c r="F8" s="6"/>
      <c r="G8" s="6"/>
      <c r="H8" s="6"/>
      <c r="I8" s="7"/>
      <c r="J8" s="7"/>
      <c r="K8" s="7"/>
      <c r="L8" s="24"/>
      <c r="M8" s="4">
        <f>LOOKUP(2,1/('條件(勿動)'!$A:$A=ROUNDUP(H8,0))/('條件(勿動)'!$B:$B=學員資料!D8),('條件(勿動)'!$C:$C))</f>
        <v>0</v>
      </c>
      <c r="N8" s="44">
        <f>LOOKUP(2,1/('條件(勿動)'!$A:$A=ROUNDUP(H8,0))/('條件(勿動)'!$B:$B=學員資料!D8),('條件(勿動)'!$D:$D))</f>
        <v>0</v>
      </c>
      <c r="O8" s="4">
        <f>LOOKUP(2,1/('條件(勿動)'!$E:$E=ROUNDUP(I8,0))/('條件(勿動)'!$F:$F=學員資料!D8),('條件(勿動)'!$G:$G))</f>
        <v>0</v>
      </c>
      <c r="P8" s="44">
        <f>LOOKUP(2,1/('條件(勿動)'!$E:$E=ROUNDUP(I8,0))/('條件(勿動)'!$F:$F=學員資料!D8),('條件(勿動)'!$H:$H))</f>
        <v>0</v>
      </c>
      <c r="Q8" s="4">
        <f>INDEX('條件(勿動)'!$J$2:$K$20,MATCH(學員資料!R8,'條件(勿動)'!$K$2:$K$20,0),1)</f>
        <v>0</v>
      </c>
      <c r="R8" s="44">
        <f t="shared" si="4"/>
        <v>0</v>
      </c>
      <c r="S8" s="4" t="str">
        <f t="shared" si="5"/>
        <v/>
      </c>
      <c r="T8" s="4" t="str">
        <f t="shared" si="6"/>
        <v/>
      </c>
      <c r="U8" s="4" t="str">
        <f t="shared" si="0"/>
        <v/>
      </c>
      <c r="V8" s="5">
        <f t="shared" si="7"/>
        <v>0</v>
      </c>
      <c r="W8" s="4" t="str">
        <f t="shared" si="8"/>
        <v/>
      </c>
      <c r="X8" s="4" t="str">
        <f t="shared" si="9"/>
        <v/>
      </c>
      <c r="Y8" s="4" t="str">
        <f t="shared" si="10"/>
        <v/>
      </c>
      <c r="AA8" s="11" t="s">
        <v>24</v>
      </c>
      <c r="AB8" s="10" t="str">
        <f t="shared" si="1"/>
        <v/>
      </c>
      <c r="AC8" s="9" t="s">
        <v>35</v>
      </c>
      <c r="AD8" s="10" t="str">
        <f t="shared" si="2"/>
        <v/>
      </c>
      <c r="AE8" s="9">
        <v>28</v>
      </c>
      <c r="AF8" s="10" t="str">
        <f t="shared" si="3"/>
        <v/>
      </c>
      <c r="AH8" s="56">
        <f>AH7-$AH$7</f>
        <v>0</v>
      </c>
      <c r="AI8" s="17" t="s">
        <v>31</v>
      </c>
      <c r="AJ8" s="18">
        <f>SUM(AJ5:AJ7)</f>
        <v>0</v>
      </c>
      <c r="AK8" s="17" t="s">
        <v>31</v>
      </c>
      <c r="AL8" s="18">
        <f>SUM(AL5:AL7)</f>
        <v>0</v>
      </c>
    </row>
    <row r="9" spans="1:38" x14ac:dyDescent="0.25">
      <c r="A9" s="6">
        <v>5</v>
      </c>
      <c r="B9" s="6"/>
      <c r="C9" s="6"/>
      <c r="D9" s="6"/>
      <c r="E9" s="6"/>
      <c r="F9" s="6"/>
      <c r="G9" s="6"/>
      <c r="H9" s="6"/>
      <c r="I9" s="7"/>
      <c r="J9" s="7"/>
      <c r="K9" s="7"/>
      <c r="L9" s="24"/>
      <c r="M9" s="4">
        <f>LOOKUP(2,1/('條件(勿動)'!$A:$A=ROUNDUP(H9,0))/('條件(勿動)'!$B:$B=學員資料!D9),('條件(勿動)'!$C:$C))</f>
        <v>0</v>
      </c>
      <c r="N9" s="44">
        <f>LOOKUP(2,1/('條件(勿動)'!$A:$A=ROUNDUP(H9,0))/('條件(勿動)'!$B:$B=學員資料!D9),('條件(勿動)'!$D:$D))</f>
        <v>0</v>
      </c>
      <c r="O9" s="4">
        <f>LOOKUP(2,1/('條件(勿動)'!$E:$E=ROUNDUP(I9,0))/('條件(勿動)'!$F:$F=學員資料!D9),('條件(勿動)'!$G:$G))</f>
        <v>0</v>
      </c>
      <c r="P9" s="44">
        <f>LOOKUP(2,1/('條件(勿動)'!$E:$E=ROUNDUP(I9,0))/('條件(勿動)'!$F:$F=學員資料!D9),('條件(勿動)'!$H:$H))</f>
        <v>0</v>
      </c>
      <c r="Q9" s="4">
        <f>INDEX('條件(勿動)'!$J$2:$K$20,MATCH(學員資料!R9,'條件(勿動)'!$K$2:$K$20,0),1)</f>
        <v>0</v>
      </c>
      <c r="R9" s="44">
        <f t="shared" si="4"/>
        <v>0</v>
      </c>
      <c r="S9" s="4" t="str">
        <f t="shared" si="5"/>
        <v/>
      </c>
      <c r="T9" s="4" t="str">
        <f t="shared" si="6"/>
        <v/>
      </c>
      <c r="U9" s="4" t="str">
        <f t="shared" si="0"/>
        <v/>
      </c>
      <c r="V9" s="5">
        <f t="shared" si="7"/>
        <v>0</v>
      </c>
      <c r="W9" s="4" t="str">
        <f t="shared" si="8"/>
        <v/>
      </c>
      <c r="X9" s="4" t="str">
        <f t="shared" si="9"/>
        <v/>
      </c>
      <c r="Y9" s="4" t="str">
        <f t="shared" si="10"/>
        <v/>
      </c>
      <c r="AA9" s="11" t="s">
        <v>35</v>
      </c>
      <c r="AB9" s="10" t="str">
        <f t="shared" si="1"/>
        <v/>
      </c>
      <c r="AC9" s="9" t="s">
        <v>25</v>
      </c>
      <c r="AD9" s="10" t="str">
        <f t="shared" si="2"/>
        <v/>
      </c>
      <c r="AE9" s="9">
        <v>27</v>
      </c>
      <c r="AF9" s="10" t="str">
        <f t="shared" si="3"/>
        <v/>
      </c>
      <c r="AJ9" s="56">
        <f>AJ8-$AH$7</f>
        <v>0</v>
      </c>
      <c r="AL9" s="56">
        <f>AL8-$AH$7</f>
        <v>0</v>
      </c>
    </row>
    <row r="10" spans="1:38" x14ac:dyDescent="0.25">
      <c r="A10" s="6">
        <v>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24"/>
      <c r="M10" s="4">
        <f>LOOKUP(2,1/('條件(勿動)'!$A:$A=ROUNDUP(H10,0))/('條件(勿動)'!$B:$B=學員資料!D10),('條件(勿動)'!$C:$C))</f>
        <v>0</v>
      </c>
      <c r="N10" s="44">
        <f>LOOKUP(2,1/('條件(勿動)'!$A:$A=ROUNDUP(H10,0))/('條件(勿動)'!$B:$B=學員資料!D10),('條件(勿動)'!$D:$D))</f>
        <v>0</v>
      </c>
      <c r="O10" s="4">
        <f>LOOKUP(2,1/('條件(勿動)'!$E:$E=ROUNDUP(I10,0))/('條件(勿動)'!$F:$F=學員資料!D10),('條件(勿動)'!$G:$G))</f>
        <v>0</v>
      </c>
      <c r="P10" s="44">
        <f>LOOKUP(2,1/('條件(勿動)'!$E:$E=ROUNDUP(I10,0))/('條件(勿動)'!$F:$F=學員資料!D10),('條件(勿動)'!$H:$H))</f>
        <v>0</v>
      </c>
      <c r="Q10" s="4">
        <f>INDEX('條件(勿動)'!$J$2:$K$20,MATCH(學員資料!R10,'條件(勿動)'!$K$2:$K$20,0),1)</f>
        <v>0</v>
      </c>
      <c r="R10" s="44">
        <f t="shared" si="4"/>
        <v>0</v>
      </c>
      <c r="S10" s="4" t="str">
        <f t="shared" si="5"/>
        <v/>
      </c>
      <c r="T10" s="4" t="str">
        <f t="shared" si="6"/>
        <v/>
      </c>
      <c r="U10" s="4" t="str">
        <f t="shared" si="0"/>
        <v/>
      </c>
      <c r="V10" s="5">
        <f t="shared" si="7"/>
        <v>0</v>
      </c>
      <c r="W10" s="4" t="str">
        <f t="shared" si="8"/>
        <v/>
      </c>
      <c r="X10" s="4" t="str">
        <f t="shared" si="9"/>
        <v/>
      </c>
      <c r="Y10" s="4" t="str">
        <f t="shared" si="10"/>
        <v/>
      </c>
      <c r="AA10" s="11" t="s">
        <v>38</v>
      </c>
      <c r="AB10" s="10" t="str">
        <f t="shared" si="1"/>
        <v/>
      </c>
      <c r="AC10" s="9" t="s">
        <v>33</v>
      </c>
      <c r="AD10" s="10" t="str">
        <f t="shared" si="2"/>
        <v/>
      </c>
      <c r="AE10" s="9">
        <v>26</v>
      </c>
      <c r="AF10" s="10" t="str">
        <f t="shared" si="3"/>
        <v/>
      </c>
    </row>
    <row r="11" spans="1:38" ht="16.5" thickBot="1" x14ac:dyDescent="0.3">
      <c r="A11" s="6">
        <v>7</v>
      </c>
      <c r="B11" s="6"/>
      <c r="C11" s="6"/>
      <c r="D11" s="6"/>
      <c r="E11" s="6"/>
      <c r="F11" s="6"/>
      <c r="G11" s="6"/>
      <c r="H11" s="6"/>
      <c r="I11" s="7"/>
      <c r="J11" s="7"/>
      <c r="K11" s="7"/>
      <c r="L11" s="24"/>
      <c r="M11" s="4">
        <f>LOOKUP(2,1/('條件(勿動)'!$A:$A=ROUNDUP(H11,0))/('條件(勿動)'!$B:$B=學員資料!D11),('條件(勿動)'!$C:$C))</f>
        <v>0</v>
      </c>
      <c r="N11" s="44">
        <f>LOOKUP(2,1/('條件(勿動)'!$A:$A=ROUNDUP(H11,0))/('條件(勿動)'!$B:$B=學員資料!D11),('條件(勿動)'!$D:$D))</f>
        <v>0</v>
      </c>
      <c r="O11" s="4">
        <f>LOOKUP(2,1/('條件(勿動)'!$E:$E=ROUNDUP(I11,0))/('條件(勿動)'!$F:$F=學員資料!D11),('條件(勿動)'!$G:$G))</f>
        <v>0</v>
      </c>
      <c r="P11" s="44">
        <f>LOOKUP(2,1/('條件(勿動)'!$E:$E=ROUNDUP(I11,0))/('條件(勿動)'!$F:$F=學員資料!D11),('條件(勿動)'!$H:$H))</f>
        <v>0</v>
      </c>
      <c r="Q11" s="4">
        <f>INDEX('條件(勿動)'!$J$2:$K$20,MATCH(學員資料!R11,'條件(勿動)'!$K$2:$K$20,0),1)</f>
        <v>0</v>
      </c>
      <c r="R11" s="44">
        <f t="shared" si="4"/>
        <v>0</v>
      </c>
      <c r="S11" s="4" t="str">
        <f t="shared" si="5"/>
        <v/>
      </c>
      <c r="T11" s="4" t="str">
        <f t="shared" si="6"/>
        <v/>
      </c>
      <c r="U11" s="4" t="str">
        <f t="shared" si="0"/>
        <v/>
      </c>
      <c r="V11" s="5">
        <f t="shared" si="7"/>
        <v>0</v>
      </c>
      <c r="W11" s="4" t="str">
        <f t="shared" si="8"/>
        <v/>
      </c>
      <c r="X11" s="4" t="str">
        <f t="shared" si="9"/>
        <v/>
      </c>
      <c r="Y11" s="4" t="str">
        <f t="shared" si="10"/>
        <v/>
      </c>
      <c r="AA11" s="11" t="s">
        <v>44</v>
      </c>
      <c r="AB11" s="10" t="str">
        <f t="shared" si="1"/>
        <v/>
      </c>
      <c r="AC11" s="38" t="s">
        <v>34</v>
      </c>
      <c r="AD11" s="23" t="str">
        <f t="shared" si="2"/>
        <v/>
      </c>
      <c r="AE11" s="11">
        <v>25</v>
      </c>
      <c r="AF11" s="10" t="str">
        <f t="shared" si="3"/>
        <v/>
      </c>
    </row>
    <row r="12" spans="1:38" ht="17.25" thickBot="1" x14ac:dyDescent="0.3">
      <c r="A12" s="6">
        <v>8</v>
      </c>
      <c r="B12" s="6"/>
      <c r="C12" s="6"/>
      <c r="D12" s="6"/>
      <c r="E12" s="6"/>
      <c r="F12" s="6"/>
      <c r="G12" s="6"/>
      <c r="H12" s="6"/>
      <c r="I12" s="7"/>
      <c r="J12" s="7"/>
      <c r="K12" s="7"/>
      <c r="L12" s="24"/>
      <c r="M12" s="4">
        <f>LOOKUP(2,1/('條件(勿動)'!$A:$A=ROUNDUP(H12,0))/('條件(勿動)'!$B:$B=學員資料!D12),('條件(勿動)'!$C:$C))</f>
        <v>0</v>
      </c>
      <c r="N12" s="44">
        <f>LOOKUP(2,1/('條件(勿動)'!$A:$A=ROUNDUP(H12,0))/('條件(勿動)'!$B:$B=學員資料!D12),('條件(勿動)'!$D:$D))</f>
        <v>0</v>
      </c>
      <c r="O12" s="4">
        <f>LOOKUP(2,1/('條件(勿動)'!$E:$E=ROUNDUP(I12,0))/('條件(勿動)'!$F:$F=學員資料!D12),('條件(勿動)'!$G:$G))</f>
        <v>0</v>
      </c>
      <c r="P12" s="44">
        <f>LOOKUP(2,1/('條件(勿動)'!$E:$E=ROUNDUP(I12,0))/('條件(勿動)'!$F:$F=學員資料!D12),('條件(勿動)'!$H:$H))</f>
        <v>0</v>
      </c>
      <c r="Q12" s="4">
        <f>INDEX('條件(勿動)'!$J$2:$K$20,MATCH(學員資料!R12,'條件(勿動)'!$K$2:$K$20,0),1)</f>
        <v>0</v>
      </c>
      <c r="R12" s="44">
        <f t="shared" si="4"/>
        <v>0</v>
      </c>
      <c r="S12" s="4" t="str">
        <f t="shared" si="5"/>
        <v/>
      </c>
      <c r="T12" s="4" t="str">
        <f t="shared" si="6"/>
        <v/>
      </c>
      <c r="U12" s="4" t="str">
        <f t="shared" si="0"/>
        <v/>
      </c>
      <c r="V12" s="5">
        <f t="shared" si="7"/>
        <v>0</v>
      </c>
      <c r="W12" s="4" t="str">
        <f t="shared" si="8"/>
        <v/>
      </c>
      <c r="X12" s="4" t="str">
        <f t="shared" si="9"/>
        <v/>
      </c>
      <c r="Y12" s="4" t="str">
        <f t="shared" si="10"/>
        <v/>
      </c>
      <c r="AA12" s="11" t="s">
        <v>45</v>
      </c>
      <c r="AB12" s="10" t="str">
        <f t="shared" si="1"/>
        <v/>
      </c>
      <c r="AC12" s="41" t="s">
        <v>31</v>
      </c>
      <c r="AD12" s="22">
        <f>SUM(AD5:AD11)</f>
        <v>0</v>
      </c>
      <c r="AE12" s="11">
        <v>24</v>
      </c>
      <c r="AF12" s="10" t="str">
        <f t="shared" si="3"/>
        <v/>
      </c>
    </row>
    <row r="13" spans="1:38" x14ac:dyDescent="0.25">
      <c r="A13" s="6">
        <v>9</v>
      </c>
      <c r="B13" s="6"/>
      <c r="C13" s="6"/>
      <c r="D13" s="6"/>
      <c r="E13" s="6"/>
      <c r="F13" s="6"/>
      <c r="G13" s="6"/>
      <c r="H13" s="6"/>
      <c r="I13" s="7"/>
      <c r="J13" s="7"/>
      <c r="K13" s="7"/>
      <c r="L13" s="24"/>
      <c r="M13" s="4">
        <f>LOOKUP(2,1/('條件(勿動)'!$A:$A=ROUNDUP(H13,0))/('條件(勿動)'!$B:$B=學員資料!D13),('條件(勿動)'!$C:$C))</f>
        <v>0</v>
      </c>
      <c r="N13" s="44">
        <f>LOOKUP(2,1/('條件(勿動)'!$A:$A=ROUNDUP(H13,0))/('條件(勿動)'!$B:$B=學員資料!D13),('條件(勿動)'!$D:$D))</f>
        <v>0</v>
      </c>
      <c r="O13" s="4">
        <f>LOOKUP(2,1/('條件(勿動)'!$E:$E=ROUNDUP(I13,0))/('條件(勿動)'!$F:$F=學員資料!D13),('條件(勿動)'!$G:$G))</f>
        <v>0</v>
      </c>
      <c r="P13" s="44">
        <f>LOOKUP(2,1/('條件(勿動)'!$E:$E=ROUNDUP(I13,0))/('條件(勿動)'!$F:$F=學員資料!D13),('條件(勿動)'!$H:$H))</f>
        <v>0</v>
      </c>
      <c r="Q13" s="4">
        <f>INDEX('條件(勿動)'!$J$2:$K$20,MATCH(學員資料!R13,'條件(勿動)'!$K$2:$K$20,0),1)</f>
        <v>0</v>
      </c>
      <c r="R13" s="44">
        <f t="shared" si="4"/>
        <v>0</v>
      </c>
      <c r="S13" s="4" t="str">
        <f t="shared" si="5"/>
        <v/>
      </c>
      <c r="T13" s="4" t="str">
        <f t="shared" si="6"/>
        <v/>
      </c>
      <c r="U13" s="4" t="str">
        <f t="shared" si="0"/>
        <v/>
      </c>
      <c r="V13" s="5">
        <f t="shared" si="7"/>
        <v>0</v>
      </c>
      <c r="W13" s="4" t="str">
        <f t="shared" si="8"/>
        <v/>
      </c>
      <c r="X13" s="4" t="str">
        <f t="shared" si="9"/>
        <v/>
      </c>
      <c r="Y13" s="4" t="str">
        <f t="shared" si="10"/>
        <v/>
      </c>
      <c r="AA13" s="11" t="s">
        <v>46</v>
      </c>
      <c r="AB13" s="10" t="str">
        <f t="shared" si="1"/>
        <v/>
      </c>
      <c r="AD13" s="56">
        <f>AD12-$AH$7</f>
        <v>0</v>
      </c>
      <c r="AE13" s="11">
        <v>23</v>
      </c>
      <c r="AF13" s="10" t="str">
        <f t="shared" si="3"/>
        <v/>
      </c>
    </row>
    <row r="14" spans="1:38" x14ac:dyDescent="0.25">
      <c r="A14" s="6">
        <v>10</v>
      </c>
      <c r="B14" s="6"/>
      <c r="C14" s="6"/>
      <c r="D14" s="6"/>
      <c r="E14" s="6"/>
      <c r="F14" s="6"/>
      <c r="G14" s="6"/>
      <c r="H14" s="6"/>
      <c r="I14" s="7"/>
      <c r="J14" s="7"/>
      <c r="K14" s="7"/>
      <c r="L14" s="24"/>
      <c r="M14" s="4">
        <f>LOOKUP(2,1/('條件(勿動)'!$A:$A=ROUNDUP(H14,0))/('條件(勿動)'!$B:$B=學員資料!D14),('條件(勿動)'!$C:$C))</f>
        <v>0</v>
      </c>
      <c r="N14" s="44">
        <f>LOOKUP(2,1/('條件(勿動)'!$A:$A=ROUNDUP(H14,0))/('條件(勿動)'!$B:$B=學員資料!D14),('條件(勿動)'!$D:$D))</f>
        <v>0</v>
      </c>
      <c r="O14" s="4">
        <f>LOOKUP(2,1/('條件(勿動)'!$E:$E=ROUNDUP(I14,0))/('條件(勿動)'!$F:$F=學員資料!D14),('條件(勿動)'!$G:$G))</f>
        <v>0</v>
      </c>
      <c r="P14" s="44">
        <f>LOOKUP(2,1/('條件(勿動)'!$E:$E=ROUNDUP(I14,0))/('條件(勿動)'!$F:$F=學員資料!D14),('條件(勿動)'!$H:$H))</f>
        <v>0</v>
      </c>
      <c r="Q14" s="4">
        <f>INDEX('條件(勿動)'!$J$2:$K$20,MATCH(學員資料!R14,'條件(勿動)'!$K$2:$K$20,0),1)</f>
        <v>0</v>
      </c>
      <c r="R14" s="44">
        <f t="shared" si="4"/>
        <v>0</v>
      </c>
      <c r="S14" s="4" t="str">
        <f t="shared" si="5"/>
        <v/>
      </c>
      <c r="T14" s="4" t="str">
        <f t="shared" si="6"/>
        <v/>
      </c>
      <c r="U14" s="4" t="str">
        <f t="shared" si="0"/>
        <v/>
      </c>
      <c r="V14" s="5">
        <f t="shared" si="7"/>
        <v>0</v>
      </c>
      <c r="W14" s="4" t="str">
        <f t="shared" si="8"/>
        <v/>
      </c>
      <c r="X14" s="4" t="str">
        <f t="shared" si="9"/>
        <v/>
      </c>
      <c r="Y14" s="4" t="str">
        <f t="shared" si="10"/>
        <v/>
      </c>
      <c r="AA14" s="11" t="s">
        <v>47</v>
      </c>
      <c r="AB14" s="10" t="str">
        <f t="shared" si="1"/>
        <v/>
      </c>
      <c r="AE14" s="11">
        <v>22</v>
      </c>
      <c r="AF14" s="10" t="str">
        <f t="shared" si="3"/>
        <v/>
      </c>
    </row>
    <row r="15" spans="1:38" x14ac:dyDescent="0.25">
      <c r="A15" s="6">
        <v>11</v>
      </c>
      <c r="B15" s="6"/>
      <c r="C15" s="6"/>
      <c r="D15" s="6"/>
      <c r="E15" s="6"/>
      <c r="F15" s="6"/>
      <c r="G15" s="6"/>
      <c r="H15" s="6"/>
      <c r="I15" s="7"/>
      <c r="J15" s="7"/>
      <c r="K15" s="7"/>
      <c r="L15" s="24"/>
      <c r="M15" s="4">
        <f>LOOKUP(2,1/('條件(勿動)'!$A:$A=ROUNDUP(H15,0))/('條件(勿動)'!$B:$B=學員資料!D15),('條件(勿動)'!$C:$C))</f>
        <v>0</v>
      </c>
      <c r="N15" s="44">
        <f>LOOKUP(2,1/('條件(勿動)'!$A:$A=ROUNDUP(H15,0))/('條件(勿動)'!$B:$B=學員資料!D15),('條件(勿動)'!$D:$D))</f>
        <v>0</v>
      </c>
      <c r="O15" s="4">
        <f>LOOKUP(2,1/('條件(勿動)'!$E:$E=ROUNDUP(I15,0))/('條件(勿動)'!$F:$F=學員資料!D15),('條件(勿動)'!$G:$G))</f>
        <v>0</v>
      </c>
      <c r="P15" s="44">
        <f>LOOKUP(2,1/('條件(勿動)'!$E:$E=ROUNDUP(I15,0))/('條件(勿動)'!$F:$F=學員資料!D15),('條件(勿動)'!$H:$H))</f>
        <v>0</v>
      </c>
      <c r="Q15" s="4">
        <f>INDEX('條件(勿動)'!$J$2:$K$20,MATCH(學員資料!R15,'條件(勿動)'!$K$2:$K$20,0),1)</f>
        <v>0</v>
      </c>
      <c r="R15" s="44">
        <f t="shared" si="4"/>
        <v>0</v>
      </c>
      <c r="S15" s="4" t="str">
        <f t="shared" si="5"/>
        <v/>
      </c>
      <c r="T15" s="4" t="str">
        <f t="shared" si="6"/>
        <v/>
      </c>
      <c r="U15" s="4" t="str">
        <f t="shared" si="0"/>
        <v/>
      </c>
      <c r="V15" s="5">
        <f t="shared" si="7"/>
        <v>0</v>
      </c>
      <c r="W15" s="4" t="str">
        <f t="shared" si="8"/>
        <v/>
      </c>
      <c r="X15" s="4" t="str">
        <f t="shared" si="9"/>
        <v/>
      </c>
      <c r="Y15" s="4" t="str">
        <f t="shared" si="10"/>
        <v/>
      </c>
      <c r="AA15" s="11" t="s">
        <v>30</v>
      </c>
      <c r="AB15" s="10" t="str">
        <f t="shared" si="1"/>
        <v/>
      </c>
      <c r="AE15" s="11">
        <v>21</v>
      </c>
      <c r="AF15" s="10" t="str">
        <f t="shared" si="3"/>
        <v/>
      </c>
    </row>
    <row r="16" spans="1:38" x14ac:dyDescent="0.25">
      <c r="A16" s="6">
        <v>12</v>
      </c>
      <c r="B16" s="6"/>
      <c r="C16" s="6"/>
      <c r="D16" s="6"/>
      <c r="E16" s="6"/>
      <c r="F16" s="6"/>
      <c r="G16" s="6"/>
      <c r="H16" s="6"/>
      <c r="I16" s="7"/>
      <c r="J16" s="7"/>
      <c r="K16" s="7"/>
      <c r="L16" s="24"/>
      <c r="M16" s="4">
        <f>LOOKUP(2,1/('條件(勿動)'!$A:$A=ROUNDUP(H16,0))/('條件(勿動)'!$B:$B=學員資料!D16),('條件(勿動)'!$C:$C))</f>
        <v>0</v>
      </c>
      <c r="N16" s="44">
        <f>LOOKUP(2,1/('條件(勿動)'!$A:$A=ROUNDUP(H16,0))/('條件(勿動)'!$B:$B=學員資料!D16),('條件(勿動)'!$D:$D))</f>
        <v>0</v>
      </c>
      <c r="O16" s="4">
        <f>LOOKUP(2,1/('條件(勿動)'!$E:$E=ROUNDUP(I16,0))/('條件(勿動)'!$F:$F=學員資料!D16),('條件(勿動)'!$G:$G))</f>
        <v>0</v>
      </c>
      <c r="P16" s="44">
        <f>LOOKUP(2,1/('條件(勿動)'!$E:$E=ROUNDUP(I16,0))/('條件(勿動)'!$F:$F=學員資料!D16),('條件(勿動)'!$H:$H))</f>
        <v>0</v>
      </c>
      <c r="Q16" s="4">
        <f>INDEX('條件(勿動)'!$J$2:$K$20,MATCH(學員資料!R16,'條件(勿動)'!$K$2:$K$20,0),1)</f>
        <v>0</v>
      </c>
      <c r="R16" s="44">
        <f t="shared" si="4"/>
        <v>0</v>
      </c>
      <c r="S16" s="4" t="str">
        <f t="shared" si="5"/>
        <v/>
      </c>
      <c r="T16" s="4" t="str">
        <f t="shared" si="6"/>
        <v/>
      </c>
      <c r="U16" s="4" t="str">
        <f t="shared" si="0"/>
        <v/>
      </c>
      <c r="V16" s="5">
        <f t="shared" si="7"/>
        <v>0</v>
      </c>
      <c r="W16" s="4" t="str">
        <f t="shared" si="8"/>
        <v/>
      </c>
      <c r="X16" s="4" t="str">
        <f t="shared" si="9"/>
        <v/>
      </c>
      <c r="Y16" s="4" t="str">
        <f t="shared" si="10"/>
        <v/>
      </c>
      <c r="AA16" s="11" t="s">
        <v>39</v>
      </c>
      <c r="AB16" s="10" t="str">
        <f t="shared" si="1"/>
        <v/>
      </c>
      <c r="AE16" s="11">
        <v>20</v>
      </c>
      <c r="AF16" s="10" t="str">
        <f t="shared" si="3"/>
        <v/>
      </c>
    </row>
    <row r="17" spans="1:32" x14ac:dyDescent="0.25">
      <c r="A17" s="6">
        <v>13</v>
      </c>
      <c r="B17" s="6"/>
      <c r="C17" s="6"/>
      <c r="D17" s="6"/>
      <c r="E17" s="6"/>
      <c r="F17" s="6"/>
      <c r="G17" s="6"/>
      <c r="H17" s="6"/>
      <c r="I17" s="7"/>
      <c r="J17" s="7"/>
      <c r="K17" s="7"/>
      <c r="L17" s="24"/>
      <c r="M17" s="4">
        <f>LOOKUP(2,1/('條件(勿動)'!$A:$A=ROUNDUP(H17,0))/('條件(勿動)'!$B:$B=學員資料!D17),('條件(勿動)'!$C:$C))</f>
        <v>0</v>
      </c>
      <c r="N17" s="44">
        <f>LOOKUP(2,1/('條件(勿動)'!$A:$A=ROUNDUP(H17,0))/('條件(勿動)'!$B:$B=學員資料!D17),('條件(勿動)'!$D:$D))</f>
        <v>0</v>
      </c>
      <c r="O17" s="4">
        <f>LOOKUP(2,1/('條件(勿動)'!$E:$E=ROUNDUP(I17,0))/('條件(勿動)'!$F:$F=學員資料!D17),('條件(勿動)'!$G:$G))</f>
        <v>0</v>
      </c>
      <c r="P17" s="44">
        <f>LOOKUP(2,1/('條件(勿動)'!$E:$E=ROUNDUP(I17,0))/('條件(勿動)'!$F:$F=學員資料!D17),('條件(勿動)'!$H:$H))</f>
        <v>0</v>
      </c>
      <c r="Q17" s="4">
        <f>INDEX('條件(勿動)'!$J$2:$K$20,MATCH(學員資料!R17,'條件(勿動)'!$K$2:$K$20,0),1)</f>
        <v>0</v>
      </c>
      <c r="R17" s="44">
        <f t="shared" si="4"/>
        <v>0</v>
      </c>
      <c r="S17" s="4" t="str">
        <f t="shared" si="5"/>
        <v/>
      </c>
      <c r="T17" s="4" t="str">
        <f t="shared" si="6"/>
        <v/>
      </c>
      <c r="U17" s="4" t="str">
        <f t="shared" si="0"/>
        <v/>
      </c>
      <c r="V17" s="5">
        <f t="shared" si="7"/>
        <v>0</v>
      </c>
      <c r="W17" s="4" t="str">
        <f t="shared" si="8"/>
        <v/>
      </c>
      <c r="X17" s="4" t="str">
        <f t="shared" si="9"/>
        <v/>
      </c>
      <c r="Y17" s="4" t="str">
        <f t="shared" si="10"/>
        <v/>
      </c>
      <c r="AA17" s="11" t="s">
        <v>40</v>
      </c>
      <c r="AB17" s="10" t="str">
        <f t="shared" si="1"/>
        <v/>
      </c>
      <c r="AE17" s="11">
        <v>19</v>
      </c>
      <c r="AF17" s="10" t="str">
        <f t="shared" si="3"/>
        <v/>
      </c>
    </row>
    <row r="18" spans="1:32" x14ac:dyDescent="0.25">
      <c r="A18" s="6">
        <v>14</v>
      </c>
      <c r="B18" s="6"/>
      <c r="C18" s="6"/>
      <c r="D18" s="6"/>
      <c r="E18" s="6"/>
      <c r="F18" s="6"/>
      <c r="G18" s="6"/>
      <c r="H18" s="6"/>
      <c r="I18" s="7"/>
      <c r="J18" s="7"/>
      <c r="K18" s="7"/>
      <c r="L18" s="24"/>
      <c r="M18" s="4">
        <f>LOOKUP(2,1/('條件(勿動)'!$A:$A=ROUNDUP(H18,0))/('條件(勿動)'!$B:$B=學員資料!D18),('條件(勿動)'!$C:$C))</f>
        <v>0</v>
      </c>
      <c r="N18" s="44">
        <f>LOOKUP(2,1/('條件(勿動)'!$A:$A=ROUNDUP(H18,0))/('條件(勿動)'!$B:$B=學員資料!D18),('條件(勿動)'!$D:$D))</f>
        <v>0</v>
      </c>
      <c r="O18" s="4">
        <f>LOOKUP(2,1/('條件(勿動)'!$E:$E=ROUNDUP(I18,0))/('條件(勿動)'!$F:$F=學員資料!D18),('條件(勿動)'!$G:$G))</f>
        <v>0</v>
      </c>
      <c r="P18" s="44">
        <f>LOOKUP(2,1/('條件(勿動)'!$E:$E=ROUNDUP(I18,0))/('條件(勿動)'!$F:$F=學員資料!D18),('條件(勿動)'!$H:$H))</f>
        <v>0</v>
      </c>
      <c r="Q18" s="4">
        <f>INDEX('條件(勿動)'!$J$2:$K$20,MATCH(學員資料!R18,'條件(勿動)'!$K$2:$K$20,0),1)</f>
        <v>0</v>
      </c>
      <c r="R18" s="44">
        <f t="shared" si="4"/>
        <v>0</v>
      </c>
      <c r="S18" s="4" t="str">
        <f t="shared" si="5"/>
        <v/>
      </c>
      <c r="T18" s="4" t="str">
        <f t="shared" si="6"/>
        <v/>
      </c>
      <c r="U18" s="4" t="str">
        <f t="shared" si="0"/>
        <v/>
      </c>
      <c r="V18" s="5">
        <f t="shared" si="7"/>
        <v>0</v>
      </c>
      <c r="W18" s="4" t="str">
        <f t="shared" si="8"/>
        <v/>
      </c>
      <c r="X18" s="4" t="str">
        <f t="shared" si="9"/>
        <v/>
      </c>
      <c r="Y18" s="4" t="str">
        <f t="shared" si="10"/>
        <v/>
      </c>
      <c r="AA18" s="11" t="s">
        <v>41</v>
      </c>
      <c r="AB18" s="10" t="str">
        <f t="shared" si="1"/>
        <v/>
      </c>
      <c r="AE18" s="11">
        <v>18</v>
      </c>
      <c r="AF18" s="10" t="str">
        <f t="shared" si="3"/>
        <v/>
      </c>
    </row>
    <row r="19" spans="1:32" ht="16.5" thickBot="1" x14ac:dyDescent="0.3">
      <c r="A19" s="6">
        <v>15</v>
      </c>
      <c r="B19" s="6"/>
      <c r="C19" s="6"/>
      <c r="D19" s="6"/>
      <c r="E19" s="6"/>
      <c r="F19" s="6"/>
      <c r="G19" s="6"/>
      <c r="H19" s="6"/>
      <c r="I19" s="7"/>
      <c r="J19" s="7"/>
      <c r="K19" s="7"/>
      <c r="L19" s="24"/>
      <c r="M19" s="4">
        <f>LOOKUP(2,1/('條件(勿動)'!$A:$A=ROUNDUP(H19,0))/('條件(勿動)'!$B:$B=學員資料!D19),('條件(勿動)'!$C:$C))</f>
        <v>0</v>
      </c>
      <c r="N19" s="44">
        <f>LOOKUP(2,1/('條件(勿動)'!$A:$A=ROUNDUP(H19,0))/('條件(勿動)'!$B:$B=學員資料!D19),('條件(勿動)'!$D:$D))</f>
        <v>0</v>
      </c>
      <c r="O19" s="4">
        <f>LOOKUP(2,1/('條件(勿動)'!$E:$E=ROUNDUP(I19,0))/('條件(勿動)'!$F:$F=學員資料!D19),('條件(勿動)'!$G:$G))</f>
        <v>0</v>
      </c>
      <c r="P19" s="44">
        <f>LOOKUP(2,1/('條件(勿動)'!$E:$E=ROUNDUP(I19,0))/('條件(勿動)'!$F:$F=學員資料!D19),('條件(勿動)'!$H:$H))</f>
        <v>0</v>
      </c>
      <c r="Q19" s="4">
        <f>INDEX('條件(勿動)'!$J$2:$K$20,MATCH(學員資料!R19,'條件(勿動)'!$K$2:$K$20,0),1)</f>
        <v>0</v>
      </c>
      <c r="R19" s="44">
        <f t="shared" si="4"/>
        <v>0</v>
      </c>
      <c r="S19" s="4" t="str">
        <f t="shared" si="5"/>
        <v/>
      </c>
      <c r="T19" s="4" t="str">
        <f t="shared" si="6"/>
        <v/>
      </c>
      <c r="U19" s="4" t="str">
        <f t="shared" si="0"/>
        <v/>
      </c>
      <c r="V19" s="5">
        <f t="shared" si="7"/>
        <v>0</v>
      </c>
      <c r="W19" s="4" t="str">
        <f t="shared" si="8"/>
        <v/>
      </c>
      <c r="X19" s="4" t="str">
        <f t="shared" si="9"/>
        <v/>
      </c>
      <c r="Y19" s="4" t="str">
        <f t="shared" si="10"/>
        <v/>
      </c>
      <c r="AA19" s="11" t="s">
        <v>42</v>
      </c>
      <c r="AB19" s="10" t="str">
        <f t="shared" si="1"/>
        <v/>
      </c>
      <c r="AE19" s="13">
        <v>17</v>
      </c>
      <c r="AF19" s="12" t="str">
        <f t="shared" si="3"/>
        <v/>
      </c>
    </row>
    <row r="20" spans="1:32" ht="17.25" thickBot="1" x14ac:dyDescent="0.3">
      <c r="A20" s="6">
        <v>16</v>
      </c>
      <c r="B20" s="6"/>
      <c r="C20" s="6"/>
      <c r="D20" s="6"/>
      <c r="E20" s="6"/>
      <c r="F20" s="6"/>
      <c r="G20" s="6"/>
      <c r="H20" s="6"/>
      <c r="I20" s="7"/>
      <c r="J20" s="7"/>
      <c r="K20" s="7"/>
      <c r="L20" s="24"/>
      <c r="M20" s="4">
        <f>LOOKUP(2,1/('條件(勿動)'!$A:$A=ROUNDUP(H20,0))/('條件(勿動)'!$B:$B=學員資料!D20),('條件(勿動)'!$C:$C))</f>
        <v>0</v>
      </c>
      <c r="N20" s="44">
        <f>LOOKUP(2,1/('條件(勿動)'!$A:$A=ROUNDUP(H20,0))/('條件(勿動)'!$B:$B=學員資料!D20),('條件(勿動)'!$D:$D))</f>
        <v>0</v>
      </c>
      <c r="O20" s="4">
        <f>LOOKUP(2,1/('條件(勿動)'!$E:$E=ROUNDUP(I20,0))/('條件(勿動)'!$F:$F=學員資料!D20),('條件(勿動)'!$G:$G))</f>
        <v>0</v>
      </c>
      <c r="P20" s="44">
        <f>LOOKUP(2,1/('條件(勿動)'!$E:$E=ROUNDUP(I20,0))/('條件(勿動)'!$F:$F=學員資料!D20),('條件(勿動)'!$H:$H))</f>
        <v>0</v>
      </c>
      <c r="Q20" s="4">
        <f>INDEX('條件(勿動)'!$J$2:$K$20,MATCH(學員資料!R20,'條件(勿動)'!$K$2:$K$20,0),1)</f>
        <v>0</v>
      </c>
      <c r="R20" s="44">
        <f t="shared" si="4"/>
        <v>0</v>
      </c>
      <c r="S20" s="4" t="str">
        <f t="shared" si="5"/>
        <v/>
      </c>
      <c r="T20" s="4" t="str">
        <f t="shared" si="6"/>
        <v/>
      </c>
      <c r="U20" s="4" t="str">
        <f t="shared" si="0"/>
        <v/>
      </c>
      <c r="V20" s="5">
        <f t="shared" si="7"/>
        <v>0</v>
      </c>
      <c r="W20" s="4" t="str">
        <f t="shared" si="8"/>
        <v/>
      </c>
      <c r="X20" s="4" t="str">
        <f t="shared" si="9"/>
        <v/>
      </c>
      <c r="Y20" s="4" t="str">
        <f t="shared" si="10"/>
        <v/>
      </c>
      <c r="AA20" s="13" t="s">
        <v>43</v>
      </c>
      <c r="AB20" s="12" t="str">
        <f t="shared" si="1"/>
        <v/>
      </c>
      <c r="AE20" s="17" t="s">
        <v>31</v>
      </c>
      <c r="AF20" s="18">
        <f>SUM(AF5:AF19)</f>
        <v>0</v>
      </c>
    </row>
    <row r="21" spans="1:32" ht="17.25" thickBot="1" x14ac:dyDescent="0.3">
      <c r="A21" s="6">
        <v>17</v>
      </c>
      <c r="B21" s="6"/>
      <c r="C21" s="6"/>
      <c r="D21" s="6"/>
      <c r="E21" s="6"/>
      <c r="F21" s="6"/>
      <c r="G21" s="6"/>
      <c r="H21" s="6"/>
      <c r="I21" s="7"/>
      <c r="J21" s="7"/>
      <c r="K21" s="7"/>
      <c r="L21" s="24"/>
      <c r="M21" s="4">
        <f>LOOKUP(2,1/('條件(勿動)'!$A:$A=ROUNDUP(H21,0))/('條件(勿動)'!$B:$B=學員資料!D21),('條件(勿動)'!$C:$C))</f>
        <v>0</v>
      </c>
      <c r="N21" s="44">
        <f>LOOKUP(2,1/('條件(勿動)'!$A:$A=ROUNDUP(H21,0))/('條件(勿動)'!$B:$B=學員資料!D21),('條件(勿動)'!$D:$D))</f>
        <v>0</v>
      </c>
      <c r="O21" s="4">
        <f>LOOKUP(2,1/('條件(勿動)'!$E:$E=ROUNDUP(I21,0))/('條件(勿動)'!$F:$F=學員資料!D21),('條件(勿動)'!$G:$G))</f>
        <v>0</v>
      </c>
      <c r="P21" s="44">
        <f>LOOKUP(2,1/('條件(勿動)'!$E:$E=ROUNDUP(I21,0))/('條件(勿動)'!$F:$F=學員資料!D21),('條件(勿動)'!$H:$H))</f>
        <v>0</v>
      </c>
      <c r="Q21" s="4">
        <f>INDEX('條件(勿動)'!$J$2:$K$20,MATCH(學員資料!R21,'條件(勿動)'!$K$2:$K$20,0),1)</f>
        <v>0</v>
      </c>
      <c r="R21" s="44">
        <f t="shared" si="4"/>
        <v>0</v>
      </c>
      <c r="S21" s="4" t="str">
        <f t="shared" si="5"/>
        <v/>
      </c>
      <c r="T21" s="4" t="str">
        <f t="shared" si="6"/>
        <v/>
      </c>
      <c r="U21" s="4" t="str">
        <f t="shared" si="0"/>
        <v/>
      </c>
      <c r="V21" s="5">
        <f t="shared" si="7"/>
        <v>0</v>
      </c>
      <c r="W21" s="4" t="str">
        <f t="shared" si="8"/>
        <v/>
      </c>
      <c r="X21" s="4" t="str">
        <f t="shared" si="9"/>
        <v/>
      </c>
      <c r="Y21" s="4" t="str">
        <f t="shared" si="10"/>
        <v/>
      </c>
      <c r="AA21" s="17" t="s">
        <v>31</v>
      </c>
      <c r="AB21" s="18">
        <f>SUM(AB5:AB20)</f>
        <v>0</v>
      </c>
      <c r="AF21" s="56">
        <f>AF20-$AH$7</f>
        <v>0</v>
      </c>
    </row>
    <row r="22" spans="1:32" x14ac:dyDescent="0.25">
      <c r="A22" s="6">
        <v>18</v>
      </c>
      <c r="B22" s="6"/>
      <c r="C22" s="6"/>
      <c r="D22" s="6"/>
      <c r="E22" s="6"/>
      <c r="F22" s="6"/>
      <c r="G22" s="6"/>
      <c r="H22" s="6"/>
      <c r="I22" s="7"/>
      <c r="J22" s="7"/>
      <c r="K22" s="7"/>
      <c r="L22" s="24"/>
      <c r="M22" s="4">
        <f>LOOKUP(2,1/('條件(勿動)'!$A:$A=ROUNDUP(H22,0))/('條件(勿動)'!$B:$B=學員資料!D22),('條件(勿動)'!$C:$C))</f>
        <v>0</v>
      </c>
      <c r="N22" s="44">
        <f>LOOKUP(2,1/('條件(勿動)'!$A:$A=ROUNDUP(H22,0))/('條件(勿動)'!$B:$B=學員資料!D22),('條件(勿動)'!$D:$D))</f>
        <v>0</v>
      </c>
      <c r="O22" s="4">
        <f>LOOKUP(2,1/('條件(勿動)'!$E:$E=ROUNDUP(I22,0))/('條件(勿動)'!$F:$F=學員資料!D22),('條件(勿動)'!$G:$G))</f>
        <v>0</v>
      </c>
      <c r="P22" s="44">
        <f>LOOKUP(2,1/('條件(勿動)'!$E:$E=ROUNDUP(I22,0))/('條件(勿動)'!$F:$F=學員資料!D22),('條件(勿動)'!$H:$H))</f>
        <v>0</v>
      </c>
      <c r="Q22" s="4">
        <f>INDEX('條件(勿動)'!$J$2:$K$20,MATCH(學員資料!R22,'條件(勿動)'!$K$2:$K$20,0),1)</f>
        <v>0</v>
      </c>
      <c r="R22" s="44">
        <f t="shared" si="4"/>
        <v>0</v>
      </c>
      <c r="S22" s="4" t="str">
        <f t="shared" si="5"/>
        <v/>
      </c>
      <c r="T22" s="4" t="str">
        <f t="shared" si="6"/>
        <v/>
      </c>
      <c r="U22" s="4" t="str">
        <f t="shared" si="0"/>
        <v/>
      </c>
      <c r="V22" s="5">
        <f t="shared" si="7"/>
        <v>0</v>
      </c>
      <c r="W22" s="4" t="str">
        <f t="shared" si="8"/>
        <v/>
      </c>
      <c r="X22" s="4" t="str">
        <f t="shared" si="9"/>
        <v/>
      </c>
      <c r="Y22" s="4" t="str">
        <f t="shared" si="10"/>
        <v/>
      </c>
      <c r="AB22" s="56">
        <f>AB21-AH7</f>
        <v>0</v>
      </c>
    </row>
    <row r="23" spans="1:32" x14ac:dyDescent="0.25">
      <c r="A23" s="6">
        <v>19</v>
      </c>
      <c r="B23" s="6"/>
      <c r="C23" s="6"/>
      <c r="D23" s="6"/>
      <c r="E23" s="6"/>
      <c r="F23" s="6"/>
      <c r="G23" s="6"/>
      <c r="H23" s="6"/>
      <c r="I23" s="7"/>
      <c r="J23" s="7"/>
      <c r="K23" s="7"/>
      <c r="L23" s="24"/>
      <c r="M23" s="4">
        <f>LOOKUP(2,1/('條件(勿動)'!$A:$A=ROUNDUP(H23,0))/('條件(勿動)'!$B:$B=學員資料!D23),('條件(勿動)'!$C:$C))</f>
        <v>0</v>
      </c>
      <c r="N23" s="44">
        <f>LOOKUP(2,1/('條件(勿動)'!$A:$A=ROUNDUP(H23,0))/('條件(勿動)'!$B:$B=學員資料!D23),('條件(勿動)'!$D:$D))</f>
        <v>0</v>
      </c>
      <c r="O23" s="4">
        <f>LOOKUP(2,1/('條件(勿動)'!$E:$E=ROUNDUP(I23,0))/('條件(勿動)'!$F:$F=學員資料!D23),('條件(勿動)'!$G:$G))</f>
        <v>0</v>
      </c>
      <c r="P23" s="44">
        <f>LOOKUP(2,1/('條件(勿動)'!$E:$E=ROUNDUP(I23,0))/('條件(勿動)'!$F:$F=學員資料!D23),('條件(勿動)'!$H:$H))</f>
        <v>0</v>
      </c>
      <c r="Q23" s="4">
        <f>INDEX('條件(勿動)'!$J$2:$K$20,MATCH(學員資料!R23,'條件(勿動)'!$K$2:$K$20,0),1)</f>
        <v>0</v>
      </c>
      <c r="R23" s="44">
        <f t="shared" si="4"/>
        <v>0</v>
      </c>
      <c r="S23" s="4" t="str">
        <f t="shared" si="5"/>
        <v/>
      </c>
      <c r="T23" s="4" t="str">
        <f t="shared" si="6"/>
        <v/>
      </c>
      <c r="U23" s="4" t="str">
        <f t="shared" si="0"/>
        <v/>
      </c>
      <c r="V23" s="5">
        <f t="shared" si="7"/>
        <v>0</v>
      </c>
      <c r="W23" s="4" t="str">
        <f t="shared" si="8"/>
        <v/>
      </c>
      <c r="X23" s="4" t="str">
        <f t="shared" si="9"/>
        <v/>
      </c>
      <c r="Y23" s="4" t="str">
        <f t="shared" si="10"/>
        <v/>
      </c>
    </row>
    <row r="24" spans="1:32" x14ac:dyDescent="0.25">
      <c r="A24" s="6">
        <v>20</v>
      </c>
      <c r="B24" s="6"/>
      <c r="C24" s="6"/>
      <c r="D24" s="6"/>
      <c r="E24" s="6"/>
      <c r="F24" s="6"/>
      <c r="G24" s="6"/>
      <c r="H24" s="6"/>
      <c r="I24" s="7"/>
      <c r="J24" s="7"/>
      <c r="K24" s="7"/>
      <c r="L24" s="24"/>
      <c r="M24" s="4">
        <f>LOOKUP(2,1/('條件(勿動)'!$A:$A=ROUNDUP(H24,0))/('條件(勿動)'!$B:$B=學員資料!D24),('條件(勿動)'!$C:$C))</f>
        <v>0</v>
      </c>
      <c r="N24" s="44">
        <f>LOOKUP(2,1/('條件(勿動)'!$A:$A=ROUNDUP(H24,0))/('條件(勿動)'!$B:$B=學員資料!D24),('條件(勿動)'!$D:$D))</f>
        <v>0</v>
      </c>
      <c r="O24" s="4">
        <f>LOOKUP(2,1/('條件(勿動)'!$E:$E=ROUNDUP(I24,0))/('條件(勿動)'!$F:$F=學員資料!D24),('條件(勿動)'!$G:$G))</f>
        <v>0</v>
      </c>
      <c r="P24" s="44">
        <f>LOOKUP(2,1/('條件(勿動)'!$E:$E=ROUNDUP(I24,0))/('條件(勿動)'!$F:$F=學員資料!D24),('條件(勿動)'!$H:$H))</f>
        <v>0</v>
      </c>
      <c r="Q24" s="4">
        <f>INDEX('條件(勿動)'!$J$2:$K$20,MATCH(學員資料!R24,'條件(勿動)'!$K$2:$K$20,0),1)</f>
        <v>0</v>
      </c>
      <c r="R24" s="44">
        <f t="shared" si="4"/>
        <v>0</v>
      </c>
      <c r="S24" s="4" t="str">
        <f t="shared" si="5"/>
        <v/>
      </c>
      <c r="T24" s="4" t="str">
        <f t="shared" si="6"/>
        <v/>
      </c>
      <c r="U24" s="4" t="str">
        <f t="shared" si="0"/>
        <v/>
      </c>
      <c r="V24" s="5">
        <f t="shared" si="7"/>
        <v>0</v>
      </c>
      <c r="W24" s="4" t="str">
        <f t="shared" si="8"/>
        <v/>
      </c>
      <c r="X24" s="4" t="str">
        <f t="shared" si="9"/>
        <v/>
      </c>
      <c r="Y24" s="4" t="str">
        <f t="shared" si="10"/>
        <v/>
      </c>
    </row>
    <row r="25" spans="1:32" x14ac:dyDescent="0.25">
      <c r="A25" s="6">
        <v>21</v>
      </c>
      <c r="B25" s="6"/>
      <c r="C25" s="6"/>
      <c r="D25" s="6"/>
      <c r="E25" s="6"/>
      <c r="F25" s="6"/>
      <c r="G25" s="6"/>
      <c r="H25" s="6"/>
      <c r="I25" s="7"/>
      <c r="J25" s="7"/>
      <c r="K25" s="7"/>
      <c r="L25" s="24"/>
      <c r="M25" s="4">
        <f>LOOKUP(2,1/('條件(勿動)'!$A:$A=ROUNDUP(H25,0))/('條件(勿動)'!$B:$B=學員資料!D25),('條件(勿動)'!$C:$C))</f>
        <v>0</v>
      </c>
      <c r="N25" s="44">
        <f>LOOKUP(2,1/('條件(勿動)'!$A:$A=ROUNDUP(H25,0))/('條件(勿動)'!$B:$B=學員資料!D25),('條件(勿動)'!$D:$D))</f>
        <v>0</v>
      </c>
      <c r="O25" s="4">
        <f>LOOKUP(2,1/('條件(勿動)'!$E:$E=ROUNDUP(I25,0))/('條件(勿動)'!$F:$F=學員資料!D25),('條件(勿動)'!$G:$G))</f>
        <v>0</v>
      </c>
      <c r="P25" s="44">
        <f>LOOKUP(2,1/('條件(勿動)'!$E:$E=ROUNDUP(I25,0))/('條件(勿動)'!$F:$F=學員資料!D25),('條件(勿動)'!$H:$H))</f>
        <v>0</v>
      </c>
      <c r="Q25" s="4">
        <f>INDEX('條件(勿動)'!$J$2:$K$20,MATCH(學員資料!R25,'條件(勿動)'!$K$2:$K$20,0),1)</f>
        <v>0</v>
      </c>
      <c r="R25" s="44">
        <f t="shared" si="4"/>
        <v>0</v>
      </c>
      <c r="S25" s="4" t="str">
        <f t="shared" si="5"/>
        <v/>
      </c>
      <c r="T25" s="4" t="str">
        <f t="shared" si="6"/>
        <v/>
      </c>
      <c r="U25" s="4" t="str">
        <f t="shared" si="0"/>
        <v/>
      </c>
      <c r="V25" s="5">
        <f t="shared" si="7"/>
        <v>0</v>
      </c>
      <c r="W25" s="4" t="str">
        <f t="shared" si="8"/>
        <v/>
      </c>
      <c r="X25" s="4" t="str">
        <f t="shared" si="9"/>
        <v/>
      </c>
      <c r="Y25" s="4" t="str">
        <f t="shared" si="10"/>
        <v/>
      </c>
    </row>
    <row r="26" spans="1:32" x14ac:dyDescent="0.25">
      <c r="A26" s="6">
        <v>22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24"/>
      <c r="M26" s="4">
        <f>LOOKUP(2,1/('條件(勿動)'!$A:$A=ROUNDUP(H26,0))/('條件(勿動)'!$B:$B=學員資料!D26),('條件(勿動)'!$C:$C))</f>
        <v>0</v>
      </c>
      <c r="N26" s="44">
        <f>LOOKUP(2,1/('條件(勿動)'!$A:$A=ROUNDUP(H26,0))/('條件(勿動)'!$B:$B=學員資料!D26),('條件(勿動)'!$D:$D))</f>
        <v>0</v>
      </c>
      <c r="O26" s="4">
        <f>LOOKUP(2,1/('條件(勿動)'!$E:$E=ROUNDUP(I26,0))/('條件(勿動)'!$F:$F=學員資料!D26),('條件(勿動)'!$G:$G))</f>
        <v>0</v>
      </c>
      <c r="P26" s="44">
        <f>LOOKUP(2,1/('條件(勿動)'!$E:$E=ROUNDUP(I26,0))/('條件(勿動)'!$F:$F=學員資料!D26),('條件(勿動)'!$H:$H))</f>
        <v>0</v>
      </c>
      <c r="Q26" s="4">
        <f>INDEX('條件(勿動)'!$J$2:$K$20,MATCH(學員資料!R26,'條件(勿動)'!$K$2:$K$20,0),1)</f>
        <v>0</v>
      </c>
      <c r="R26" s="44">
        <f t="shared" si="4"/>
        <v>0</v>
      </c>
      <c r="S26" s="4" t="str">
        <f t="shared" si="5"/>
        <v/>
      </c>
      <c r="T26" s="4" t="str">
        <f t="shared" si="6"/>
        <v/>
      </c>
      <c r="U26" s="4" t="str">
        <f t="shared" si="0"/>
        <v/>
      </c>
      <c r="V26" s="5">
        <f t="shared" si="7"/>
        <v>0</v>
      </c>
      <c r="W26" s="4" t="str">
        <f t="shared" si="8"/>
        <v/>
      </c>
      <c r="X26" s="4" t="str">
        <f t="shared" si="9"/>
        <v/>
      </c>
      <c r="Y26" s="4" t="str">
        <f t="shared" si="10"/>
        <v/>
      </c>
    </row>
    <row r="27" spans="1:32" x14ac:dyDescent="0.25">
      <c r="A27" s="6">
        <v>23</v>
      </c>
      <c r="B27" s="6"/>
      <c r="C27" s="6"/>
      <c r="D27" s="6"/>
      <c r="E27" s="6"/>
      <c r="F27" s="6"/>
      <c r="G27" s="6"/>
      <c r="H27" s="6"/>
      <c r="I27" s="7"/>
      <c r="J27" s="7"/>
      <c r="K27" s="7"/>
      <c r="L27" s="24"/>
      <c r="M27" s="4">
        <f>LOOKUP(2,1/('條件(勿動)'!$A:$A=ROUNDUP(H27,0))/('條件(勿動)'!$B:$B=學員資料!D27),('條件(勿動)'!$C:$C))</f>
        <v>0</v>
      </c>
      <c r="N27" s="44">
        <f>LOOKUP(2,1/('條件(勿動)'!$A:$A=ROUNDUP(H27,0))/('條件(勿動)'!$B:$B=學員資料!D27),('條件(勿動)'!$D:$D))</f>
        <v>0</v>
      </c>
      <c r="O27" s="4">
        <f>LOOKUP(2,1/('條件(勿動)'!$E:$E=ROUNDUP(I27,0))/('條件(勿動)'!$F:$F=學員資料!D27),('條件(勿動)'!$G:$G))</f>
        <v>0</v>
      </c>
      <c r="P27" s="44">
        <f>LOOKUP(2,1/('條件(勿動)'!$E:$E=ROUNDUP(I27,0))/('條件(勿動)'!$F:$F=學員資料!D27),('條件(勿動)'!$H:$H))</f>
        <v>0</v>
      </c>
      <c r="Q27" s="4">
        <f>INDEX('條件(勿動)'!$J$2:$K$20,MATCH(學員資料!R27,'條件(勿動)'!$K$2:$K$20,0),1)</f>
        <v>0</v>
      </c>
      <c r="R27" s="44">
        <f t="shared" si="4"/>
        <v>0</v>
      </c>
      <c r="S27" s="4" t="str">
        <f t="shared" si="5"/>
        <v/>
      </c>
      <c r="T27" s="4" t="str">
        <f t="shared" si="6"/>
        <v/>
      </c>
      <c r="U27" s="4" t="str">
        <f t="shared" si="0"/>
        <v/>
      </c>
      <c r="V27" s="5">
        <f t="shared" si="7"/>
        <v>0</v>
      </c>
      <c r="W27" s="4" t="str">
        <f t="shared" si="8"/>
        <v/>
      </c>
      <c r="X27" s="4" t="str">
        <f t="shared" si="9"/>
        <v/>
      </c>
      <c r="Y27" s="4" t="str">
        <f t="shared" si="10"/>
        <v/>
      </c>
    </row>
    <row r="28" spans="1:32" x14ac:dyDescent="0.25">
      <c r="A28" s="6">
        <v>24</v>
      </c>
      <c r="B28" s="6"/>
      <c r="C28" s="6"/>
      <c r="D28" s="6"/>
      <c r="E28" s="6"/>
      <c r="F28" s="6"/>
      <c r="G28" s="6"/>
      <c r="H28" s="6"/>
      <c r="I28" s="7"/>
      <c r="J28" s="7"/>
      <c r="K28" s="7"/>
      <c r="L28" s="24"/>
      <c r="M28" s="4">
        <f>LOOKUP(2,1/('條件(勿動)'!$A:$A=ROUNDUP(H28,0))/('條件(勿動)'!$B:$B=學員資料!D28),('條件(勿動)'!$C:$C))</f>
        <v>0</v>
      </c>
      <c r="N28" s="44">
        <f>LOOKUP(2,1/('條件(勿動)'!$A:$A=ROUNDUP(H28,0))/('條件(勿動)'!$B:$B=學員資料!D28),('條件(勿動)'!$D:$D))</f>
        <v>0</v>
      </c>
      <c r="O28" s="4">
        <f>LOOKUP(2,1/('條件(勿動)'!$E:$E=ROUNDUP(I28,0))/('條件(勿動)'!$F:$F=學員資料!D28),('條件(勿動)'!$G:$G))</f>
        <v>0</v>
      </c>
      <c r="P28" s="44">
        <f>LOOKUP(2,1/('條件(勿動)'!$E:$E=ROUNDUP(I28,0))/('條件(勿動)'!$F:$F=學員資料!D28),('條件(勿動)'!$H:$H))</f>
        <v>0</v>
      </c>
      <c r="Q28" s="4">
        <f>INDEX('條件(勿動)'!$J$2:$K$20,MATCH(學員資料!R28,'條件(勿動)'!$K$2:$K$20,0),1)</f>
        <v>0</v>
      </c>
      <c r="R28" s="44">
        <f t="shared" si="4"/>
        <v>0</v>
      </c>
      <c r="S28" s="4" t="str">
        <f t="shared" si="5"/>
        <v/>
      </c>
      <c r="T28" s="4" t="str">
        <f t="shared" si="6"/>
        <v/>
      </c>
      <c r="U28" s="4" t="str">
        <f t="shared" si="0"/>
        <v/>
      </c>
      <c r="V28" s="5">
        <f t="shared" si="7"/>
        <v>0</v>
      </c>
      <c r="W28" s="4" t="str">
        <f t="shared" si="8"/>
        <v/>
      </c>
      <c r="X28" s="4" t="str">
        <f t="shared" si="9"/>
        <v/>
      </c>
      <c r="Y28" s="4" t="str">
        <f t="shared" si="10"/>
        <v/>
      </c>
    </row>
    <row r="29" spans="1:32" x14ac:dyDescent="0.25">
      <c r="A29" s="6">
        <v>25</v>
      </c>
      <c r="B29" s="6"/>
      <c r="C29" s="6"/>
      <c r="D29" s="6"/>
      <c r="E29" s="6"/>
      <c r="F29" s="6"/>
      <c r="G29" s="6"/>
      <c r="H29" s="6"/>
      <c r="I29" s="7"/>
      <c r="J29" s="7"/>
      <c r="K29" s="7"/>
      <c r="L29" s="24"/>
      <c r="M29" s="4">
        <f>LOOKUP(2,1/('條件(勿動)'!$A:$A=ROUNDUP(H29,0))/('條件(勿動)'!$B:$B=學員資料!D29),('條件(勿動)'!$C:$C))</f>
        <v>0</v>
      </c>
      <c r="N29" s="44">
        <f>LOOKUP(2,1/('條件(勿動)'!$A:$A=ROUNDUP(H29,0))/('條件(勿動)'!$B:$B=學員資料!D29),('條件(勿動)'!$D:$D))</f>
        <v>0</v>
      </c>
      <c r="O29" s="4">
        <f>LOOKUP(2,1/('條件(勿動)'!$E:$E=ROUNDUP(I29,0))/('條件(勿動)'!$F:$F=學員資料!D29),('條件(勿動)'!$G:$G))</f>
        <v>0</v>
      </c>
      <c r="P29" s="44">
        <f>LOOKUP(2,1/('條件(勿動)'!$E:$E=ROUNDUP(I29,0))/('條件(勿動)'!$F:$F=學員資料!D29),('條件(勿動)'!$H:$H))</f>
        <v>0</v>
      </c>
      <c r="Q29" s="4">
        <f>INDEX('條件(勿動)'!$J$2:$K$20,MATCH(學員資料!R29,'條件(勿動)'!$K$2:$K$20,0),1)</f>
        <v>0</v>
      </c>
      <c r="R29" s="44">
        <f t="shared" si="4"/>
        <v>0</v>
      </c>
      <c r="S29" s="4" t="str">
        <f t="shared" si="5"/>
        <v/>
      </c>
      <c r="T29" s="4" t="str">
        <f t="shared" si="6"/>
        <v/>
      </c>
      <c r="U29" s="4" t="str">
        <f t="shared" si="0"/>
        <v/>
      </c>
      <c r="V29" s="5">
        <f t="shared" si="7"/>
        <v>0</v>
      </c>
      <c r="W29" s="4" t="str">
        <f t="shared" si="8"/>
        <v/>
      </c>
      <c r="X29" s="4" t="str">
        <f t="shared" si="9"/>
        <v/>
      </c>
      <c r="Y29" s="4" t="str">
        <f t="shared" si="10"/>
        <v/>
      </c>
    </row>
    <row r="30" spans="1:32" x14ac:dyDescent="0.25">
      <c r="A30" s="6">
        <v>26</v>
      </c>
      <c r="B30" s="6"/>
      <c r="C30" s="6"/>
      <c r="D30" s="6"/>
      <c r="E30" s="6"/>
      <c r="F30" s="6"/>
      <c r="G30" s="6"/>
      <c r="H30" s="6"/>
      <c r="I30" s="7"/>
      <c r="J30" s="7"/>
      <c r="K30" s="7"/>
      <c r="L30" s="24"/>
      <c r="M30" s="4">
        <f>LOOKUP(2,1/('條件(勿動)'!$A:$A=ROUNDUP(H30,0))/('條件(勿動)'!$B:$B=學員資料!D30),('條件(勿動)'!$C:$C))</f>
        <v>0</v>
      </c>
      <c r="N30" s="44">
        <f>LOOKUP(2,1/('條件(勿動)'!$A:$A=ROUNDUP(H30,0))/('條件(勿動)'!$B:$B=學員資料!D30),('條件(勿動)'!$D:$D))</f>
        <v>0</v>
      </c>
      <c r="O30" s="4">
        <f>LOOKUP(2,1/('條件(勿動)'!$E:$E=ROUNDUP(I30,0))/('條件(勿動)'!$F:$F=學員資料!D30),('條件(勿動)'!$G:$G))</f>
        <v>0</v>
      </c>
      <c r="P30" s="44">
        <f>LOOKUP(2,1/('條件(勿動)'!$E:$E=ROUNDUP(I30,0))/('條件(勿動)'!$F:$F=學員資料!D30),('條件(勿動)'!$H:$H))</f>
        <v>0</v>
      </c>
      <c r="Q30" s="4">
        <f>INDEX('條件(勿動)'!$J$2:$K$20,MATCH(學員資料!R30,'條件(勿動)'!$K$2:$K$20,0),1)</f>
        <v>0</v>
      </c>
      <c r="R30" s="44">
        <f t="shared" si="4"/>
        <v>0</v>
      </c>
      <c r="S30" s="4" t="str">
        <f t="shared" si="5"/>
        <v/>
      </c>
      <c r="T30" s="4" t="str">
        <f t="shared" si="6"/>
        <v/>
      </c>
      <c r="U30" s="4" t="str">
        <f t="shared" si="0"/>
        <v/>
      </c>
      <c r="V30" s="5">
        <f t="shared" si="7"/>
        <v>0</v>
      </c>
      <c r="W30" s="4" t="str">
        <f t="shared" si="8"/>
        <v/>
      </c>
      <c r="X30" s="4" t="str">
        <f t="shared" si="9"/>
        <v/>
      </c>
      <c r="Y30" s="4" t="str">
        <f t="shared" si="10"/>
        <v/>
      </c>
    </row>
    <row r="31" spans="1:32" x14ac:dyDescent="0.25">
      <c r="A31" s="6">
        <v>27</v>
      </c>
      <c r="B31" s="6"/>
      <c r="C31" s="6"/>
      <c r="D31" s="6"/>
      <c r="E31" s="6"/>
      <c r="F31" s="6"/>
      <c r="G31" s="6"/>
      <c r="H31" s="6"/>
      <c r="I31" s="7"/>
      <c r="J31" s="7"/>
      <c r="K31" s="7"/>
      <c r="L31" s="24"/>
      <c r="M31" s="4">
        <f>LOOKUP(2,1/('條件(勿動)'!$A:$A=ROUNDUP(H31,0))/('條件(勿動)'!$B:$B=學員資料!D31),('條件(勿動)'!$C:$C))</f>
        <v>0</v>
      </c>
      <c r="N31" s="44">
        <f>LOOKUP(2,1/('條件(勿動)'!$A:$A=ROUNDUP(H31,0))/('條件(勿動)'!$B:$B=學員資料!D31),('條件(勿動)'!$D:$D))</f>
        <v>0</v>
      </c>
      <c r="O31" s="4">
        <f>LOOKUP(2,1/('條件(勿動)'!$E:$E=ROUNDUP(I31,0))/('條件(勿動)'!$F:$F=學員資料!D31),('條件(勿動)'!$G:$G))</f>
        <v>0</v>
      </c>
      <c r="P31" s="44">
        <f>LOOKUP(2,1/('條件(勿動)'!$E:$E=ROUNDUP(I31,0))/('條件(勿動)'!$F:$F=學員資料!D31),('條件(勿動)'!$H:$H))</f>
        <v>0</v>
      </c>
      <c r="Q31" s="4">
        <f>INDEX('條件(勿動)'!$J$2:$K$20,MATCH(學員資料!R31,'條件(勿動)'!$K$2:$K$20,0),1)</f>
        <v>0</v>
      </c>
      <c r="R31" s="44">
        <f t="shared" si="4"/>
        <v>0</v>
      </c>
      <c r="S31" s="4" t="str">
        <f t="shared" si="5"/>
        <v/>
      </c>
      <c r="T31" s="4" t="str">
        <f t="shared" si="6"/>
        <v/>
      </c>
      <c r="U31" s="4" t="str">
        <f t="shared" si="0"/>
        <v/>
      </c>
      <c r="V31" s="5">
        <f t="shared" si="7"/>
        <v>0</v>
      </c>
      <c r="W31" s="4" t="str">
        <f t="shared" si="8"/>
        <v/>
      </c>
      <c r="X31" s="4" t="str">
        <f t="shared" si="9"/>
        <v/>
      </c>
      <c r="Y31" s="4" t="str">
        <f t="shared" si="10"/>
        <v/>
      </c>
    </row>
    <row r="32" spans="1:32" x14ac:dyDescent="0.25">
      <c r="A32" s="6">
        <v>28</v>
      </c>
      <c r="B32" s="6"/>
      <c r="C32" s="6"/>
      <c r="D32" s="6"/>
      <c r="E32" s="6"/>
      <c r="F32" s="6"/>
      <c r="G32" s="6"/>
      <c r="H32" s="6"/>
      <c r="I32" s="7"/>
      <c r="J32" s="7"/>
      <c r="K32" s="7"/>
      <c r="L32" s="24"/>
      <c r="M32" s="4">
        <f>LOOKUP(2,1/('條件(勿動)'!$A:$A=ROUNDUP(H32,0))/('條件(勿動)'!$B:$B=學員資料!D32),('條件(勿動)'!$C:$C))</f>
        <v>0</v>
      </c>
      <c r="N32" s="44">
        <f>LOOKUP(2,1/('條件(勿動)'!$A:$A=ROUNDUP(H32,0))/('條件(勿動)'!$B:$B=學員資料!D32),('條件(勿動)'!$D:$D))</f>
        <v>0</v>
      </c>
      <c r="O32" s="4">
        <f>LOOKUP(2,1/('條件(勿動)'!$E:$E=ROUNDUP(I32,0))/('條件(勿動)'!$F:$F=學員資料!D32),('條件(勿動)'!$G:$G))</f>
        <v>0</v>
      </c>
      <c r="P32" s="44">
        <f>LOOKUP(2,1/('條件(勿動)'!$E:$E=ROUNDUP(I32,0))/('條件(勿動)'!$F:$F=學員資料!D32),('條件(勿動)'!$H:$H))</f>
        <v>0</v>
      </c>
      <c r="Q32" s="4">
        <f>INDEX('條件(勿動)'!$J$2:$K$20,MATCH(學員資料!R32,'條件(勿動)'!$K$2:$K$20,0),1)</f>
        <v>0</v>
      </c>
      <c r="R32" s="44">
        <f t="shared" si="4"/>
        <v>0</v>
      </c>
      <c r="S32" s="4" t="str">
        <f t="shared" si="5"/>
        <v/>
      </c>
      <c r="T32" s="4" t="str">
        <f t="shared" si="6"/>
        <v/>
      </c>
      <c r="U32" s="4" t="str">
        <f t="shared" si="0"/>
        <v/>
      </c>
      <c r="V32" s="5">
        <f t="shared" si="7"/>
        <v>0</v>
      </c>
      <c r="W32" s="4" t="str">
        <f t="shared" si="8"/>
        <v/>
      </c>
      <c r="X32" s="4" t="str">
        <f t="shared" si="9"/>
        <v/>
      </c>
      <c r="Y32" s="4" t="str">
        <f t="shared" si="10"/>
        <v/>
      </c>
    </row>
    <row r="33" spans="1:25" x14ac:dyDescent="0.25">
      <c r="A33" s="6">
        <v>29</v>
      </c>
      <c r="B33" s="6"/>
      <c r="C33" s="6"/>
      <c r="D33" s="6"/>
      <c r="E33" s="6"/>
      <c r="F33" s="6"/>
      <c r="G33" s="6"/>
      <c r="H33" s="6"/>
      <c r="I33" s="7"/>
      <c r="J33" s="7"/>
      <c r="K33" s="7"/>
      <c r="L33" s="24"/>
      <c r="M33" s="4">
        <f>LOOKUP(2,1/('條件(勿動)'!$A:$A=ROUNDUP(H33,0))/('條件(勿動)'!$B:$B=學員資料!D33),('條件(勿動)'!$C:$C))</f>
        <v>0</v>
      </c>
      <c r="N33" s="44">
        <f>LOOKUP(2,1/('條件(勿動)'!$A:$A=ROUNDUP(H33,0))/('條件(勿動)'!$B:$B=學員資料!D33),('條件(勿動)'!$D:$D))</f>
        <v>0</v>
      </c>
      <c r="O33" s="4">
        <f>LOOKUP(2,1/('條件(勿動)'!$E:$E=ROUNDUP(I33,0))/('條件(勿動)'!$F:$F=學員資料!D33),('條件(勿動)'!$G:$G))</f>
        <v>0</v>
      </c>
      <c r="P33" s="44">
        <f>LOOKUP(2,1/('條件(勿動)'!$E:$E=ROUNDUP(I33,0))/('條件(勿動)'!$F:$F=學員資料!D33),('條件(勿動)'!$H:$H))</f>
        <v>0</v>
      </c>
      <c r="Q33" s="4">
        <f>INDEX('條件(勿動)'!$J$2:$K$20,MATCH(學員資料!R33,'條件(勿動)'!$K$2:$K$20,0),1)</f>
        <v>0</v>
      </c>
      <c r="R33" s="44">
        <f t="shared" si="4"/>
        <v>0</v>
      </c>
      <c r="S33" s="4" t="str">
        <f t="shared" si="5"/>
        <v/>
      </c>
      <c r="T33" s="4" t="str">
        <f t="shared" si="6"/>
        <v/>
      </c>
      <c r="U33" s="4" t="str">
        <f t="shared" si="0"/>
        <v/>
      </c>
      <c r="V33" s="5">
        <f t="shared" si="7"/>
        <v>0</v>
      </c>
      <c r="W33" s="4" t="str">
        <f t="shared" si="8"/>
        <v/>
      </c>
      <c r="X33" s="4" t="str">
        <f t="shared" si="9"/>
        <v/>
      </c>
      <c r="Y33" s="4" t="str">
        <f t="shared" si="10"/>
        <v/>
      </c>
    </row>
    <row r="34" spans="1:25" x14ac:dyDescent="0.25">
      <c r="A34" s="6">
        <v>30</v>
      </c>
      <c r="B34" s="6"/>
      <c r="C34" s="6"/>
      <c r="D34" s="6"/>
      <c r="E34" s="6"/>
      <c r="F34" s="6"/>
      <c r="G34" s="6"/>
      <c r="H34" s="6"/>
      <c r="I34" s="7"/>
      <c r="J34" s="7"/>
      <c r="K34" s="7"/>
      <c r="L34" s="24"/>
      <c r="M34" s="4">
        <f>LOOKUP(2,1/('條件(勿動)'!$A:$A=ROUNDUP(H34,0))/('條件(勿動)'!$B:$B=學員資料!D34),('條件(勿動)'!$C:$C))</f>
        <v>0</v>
      </c>
      <c r="N34" s="44">
        <f>LOOKUP(2,1/('條件(勿動)'!$A:$A=ROUNDUP(H34,0))/('條件(勿動)'!$B:$B=學員資料!D34),('條件(勿動)'!$D:$D))</f>
        <v>0</v>
      </c>
      <c r="O34" s="4">
        <f>LOOKUP(2,1/('條件(勿動)'!$E:$E=ROUNDUP(I34,0))/('條件(勿動)'!$F:$F=學員資料!D34),('條件(勿動)'!$G:$G))</f>
        <v>0</v>
      </c>
      <c r="P34" s="44">
        <f>LOOKUP(2,1/('條件(勿動)'!$E:$E=ROUNDUP(I34,0))/('條件(勿動)'!$F:$F=學員資料!D34),('條件(勿動)'!$H:$H))</f>
        <v>0</v>
      </c>
      <c r="Q34" s="4">
        <f>INDEX('條件(勿動)'!$J$2:$K$20,MATCH(學員資料!R34,'條件(勿動)'!$K$2:$K$20,0),1)</f>
        <v>0</v>
      </c>
      <c r="R34" s="44">
        <f t="shared" si="4"/>
        <v>0</v>
      </c>
      <c r="S34" s="4" t="str">
        <f t="shared" si="5"/>
        <v/>
      </c>
      <c r="T34" s="4" t="str">
        <f t="shared" si="6"/>
        <v/>
      </c>
      <c r="U34" s="4" t="str">
        <f t="shared" si="0"/>
        <v/>
      </c>
      <c r="V34" s="5">
        <f t="shared" si="7"/>
        <v>0</v>
      </c>
      <c r="W34" s="4" t="str">
        <f t="shared" si="8"/>
        <v/>
      </c>
      <c r="X34" s="4" t="str">
        <f t="shared" si="9"/>
        <v/>
      </c>
      <c r="Y34" s="4" t="str">
        <f t="shared" si="10"/>
        <v/>
      </c>
    </row>
    <row r="35" spans="1:25" x14ac:dyDescent="0.25">
      <c r="A35" s="6">
        <v>31</v>
      </c>
      <c r="B35" s="6"/>
      <c r="C35" s="6"/>
      <c r="D35" s="6"/>
      <c r="E35" s="6"/>
      <c r="F35" s="6"/>
      <c r="G35" s="6"/>
      <c r="H35" s="6"/>
      <c r="I35" s="7"/>
      <c r="J35" s="7"/>
      <c r="K35" s="7"/>
      <c r="L35" s="24"/>
      <c r="M35" s="4">
        <f>LOOKUP(2,1/('條件(勿動)'!$A:$A=ROUNDUP(H35,0))/('條件(勿動)'!$B:$B=學員資料!D35),('條件(勿動)'!$C:$C))</f>
        <v>0</v>
      </c>
      <c r="N35" s="44">
        <f>LOOKUP(2,1/('條件(勿動)'!$A:$A=ROUNDUP(H35,0))/('條件(勿動)'!$B:$B=學員資料!D35),('條件(勿動)'!$D:$D))</f>
        <v>0</v>
      </c>
      <c r="O35" s="4">
        <f>LOOKUP(2,1/('條件(勿動)'!$E:$E=ROUNDUP(I35,0))/('條件(勿動)'!$F:$F=學員資料!D35),('條件(勿動)'!$G:$G))</f>
        <v>0</v>
      </c>
      <c r="P35" s="44">
        <f>LOOKUP(2,1/('條件(勿動)'!$E:$E=ROUNDUP(I35,0))/('條件(勿動)'!$F:$F=學員資料!D35),('條件(勿動)'!$H:$H))</f>
        <v>0</v>
      </c>
      <c r="Q35" s="4">
        <f>INDEX('條件(勿動)'!$J$2:$K$20,MATCH(學員資料!R35,'條件(勿動)'!$K$2:$K$20,0),1)</f>
        <v>0</v>
      </c>
      <c r="R35" s="44">
        <f t="shared" si="4"/>
        <v>0</v>
      </c>
      <c r="S35" s="4" t="str">
        <f t="shared" si="5"/>
        <v/>
      </c>
      <c r="T35" s="4" t="str">
        <f t="shared" si="6"/>
        <v/>
      </c>
      <c r="U35" s="4" t="str">
        <f t="shared" si="0"/>
        <v/>
      </c>
      <c r="V35" s="5">
        <f t="shared" si="7"/>
        <v>0</v>
      </c>
      <c r="W35" s="4" t="str">
        <f t="shared" si="8"/>
        <v/>
      </c>
      <c r="X35" s="4" t="str">
        <f t="shared" si="9"/>
        <v/>
      </c>
      <c r="Y35" s="4" t="str">
        <f t="shared" si="10"/>
        <v/>
      </c>
    </row>
    <row r="36" spans="1:25" x14ac:dyDescent="0.25">
      <c r="A36" s="6">
        <v>32</v>
      </c>
      <c r="B36" s="6"/>
      <c r="C36" s="6"/>
      <c r="D36" s="6"/>
      <c r="E36" s="6"/>
      <c r="F36" s="6"/>
      <c r="G36" s="6"/>
      <c r="H36" s="6"/>
      <c r="I36" s="7"/>
      <c r="J36" s="7"/>
      <c r="K36" s="7"/>
      <c r="L36" s="24"/>
      <c r="M36" s="4">
        <f>LOOKUP(2,1/('條件(勿動)'!$A:$A=ROUNDUP(H36,0))/('條件(勿動)'!$B:$B=學員資料!D36),('條件(勿動)'!$C:$C))</f>
        <v>0</v>
      </c>
      <c r="N36" s="44">
        <f>LOOKUP(2,1/('條件(勿動)'!$A:$A=ROUNDUP(H36,0))/('條件(勿動)'!$B:$B=學員資料!D36),('條件(勿動)'!$D:$D))</f>
        <v>0</v>
      </c>
      <c r="O36" s="4">
        <f>LOOKUP(2,1/('條件(勿動)'!$E:$E=ROUNDUP(I36,0))/('條件(勿動)'!$F:$F=學員資料!D36),('條件(勿動)'!$G:$G))</f>
        <v>0</v>
      </c>
      <c r="P36" s="44">
        <f>LOOKUP(2,1/('條件(勿動)'!$E:$E=ROUNDUP(I36,0))/('條件(勿動)'!$F:$F=學員資料!D36),('條件(勿動)'!$H:$H))</f>
        <v>0</v>
      </c>
      <c r="Q36" s="4">
        <f>INDEX('條件(勿動)'!$J$2:$K$20,MATCH(學員資料!R36,'條件(勿動)'!$K$2:$K$20,0),1)</f>
        <v>0</v>
      </c>
      <c r="R36" s="44">
        <f t="shared" si="4"/>
        <v>0</v>
      </c>
      <c r="S36" s="4" t="str">
        <f t="shared" si="5"/>
        <v/>
      </c>
      <c r="T36" s="4" t="str">
        <f t="shared" si="6"/>
        <v/>
      </c>
      <c r="U36" s="4" t="str">
        <f t="shared" si="0"/>
        <v/>
      </c>
      <c r="V36" s="5">
        <f t="shared" si="7"/>
        <v>0</v>
      </c>
      <c r="W36" s="4" t="str">
        <f t="shared" si="8"/>
        <v/>
      </c>
      <c r="X36" s="4" t="str">
        <f t="shared" si="9"/>
        <v/>
      </c>
      <c r="Y36" s="4" t="str">
        <f t="shared" si="10"/>
        <v/>
      </c>
    </row>
    <row r="37" spans="1:25" x14ac:dyDescent="0.25">
      <c r="A37" s="6">
        <v>33</v>
      </c>
      <c r="B37" s="6"/>
      <c r="C37" s="6"/>
      <c r="D37" s="6"/>
      <c r="E37" s="6"/>
      <c r="F37" s="6"/>
      <c r="G37" s="6"/>
      <c r="H37" s="6"/>
      <c r="I37" s="7"/>
      <c r="J37" s="7"/>
      <c r="K37" s="7"/>
      <c r="L37" s="24"/>
      <c r="M37" s="4">
        <f>LOOKUP(2,1/('條件(勿動)'!$A:$A=ROUNDUP(H37,0))/('條件(勿動)'!$B:$B=學員資料!D37),('條件(勿動)'!$C:$C))</f>
        <v>0</v>
      </c>
      <c r="N37" s="44">
        <f>LOOKUP(2,1/('條件(勿動)'!$A:$A=ROUNDUP(H37,0))/('條件(勿動)'!$B:$B=學員資料!D37),('條件(勿動)'!$D:$D))</f>
        <v>0</v>
      </c>
      <c r="O37" s="4">
        <f>LOOKUP(2,1/('條件(勿動)'!$E:$E=ROUNDUP(I37,0))/('條件(勿動)'!$F:$F=學員資料!D37),('條件(勿動)'!$G:$G))</f>
        <v>0</v>
      </c>
      <c r="P37" s="44">
        <f>LOOKUP(2,1/('條件(勿動)'!$E:$E=ROUNDUP(I37,0))/('條件(勿動)'!$F:$F=學員資料!D37),('條件(勿動)'!$H:$H))</f>
        <v>0</v>
      </c>
      <c r="Q37" s="4">
        <f>INDEX('條件(勿動)'!$J$2:$K$20,MATCH(學員資料!R37,'條件(勿動)'!$K$2:$K$20,0),1)</f>
        <v>0</v>
      </c>
      <c r="R37" s="44">
        <f t="shared" si="4"/>
        <v>0</v>
      </c>
      <c r="S37" s="4" t="str">
        <f t="shared" si="5"/>
        <v/>
      </c>
      <c r="T37" s="4" t="str">
        <f t="shared" si="6"/>
        <v/>
      </c>
      <c r="U37" s="4" t="str">
        <f t="shared" ref="U37:U62" si="11">IF((111-E37)&lt;=12,T37,IF(S37="3XL",S37,IF(T37="3XL",T37,IF(S37="XXL",S37,IF(T37="XXL",T37,IF(S37="XL",S37,IF(T37="XL",T37,IF(S37="L",S37,IF(S37="M",S37,T37)))))))))</f>
        <v/>
      </c>
      <c r="V37" s="5">
        <f t="shared" si="7"/>
        <v>0</v>
      </c>
      <c r="W37" s="4" t="str">
        <f t="shared" si="8"/>
        <v/>
      </c>
      <c r="X37" s="4" t="str">
        <f t="shared" si="9"/>
        <v/>
      </c>
      <c r="Y37" s="4" t="str">
        <f t="shared" si="10"/>
        <v/>
      </c>
    </row>
    <row r="38" spans="1:25" x14ac:dyDescent="0.25">
      <c r="A38" s="6">
        <v>34</v>
      </c>
      <c r="B38" s="6"/>
      <c r="C38" s="6"/>
      <c r="D38" s="6"/>
      <c r="E38" s="6"/>
      <c r="F38" s="6"/>
      <c r="G38" s="6"/>
      <c r="H38" s="6"/>
      <c r="I38" s="7"/>
      <c r="J38" s="7"/>
      <c r="K38" s="7"/>
      <c r="L38" s="24"/>
      <c r="M38" s="4">
        <f>LOOKUP(2,1/('條件(勿動)'!$A:$A=ROUNDUP(H38,0))/('條件(勿動)'!$B:$B=學員資料!D38),('條件(勿動)'!$C:$C))</f>
        <v>0</v>
      </c>
      <c r="N38" s="44">
        <f>LOOKUP(2,1/('條件(勿動)'!$A:$A=ROUNDUP(H38,0))/('條件(勿動)'!$B:$B=學員資料!D38),('條件(勿動)'!$D:$D))</f>
        <v>0</v>
      </c>
      <c r="O38" s="4">
        <f>LOOKUP(2,1/('條件(勿動)'!$E:$E=ROUNDUP(I38,0))/('條件(勿動)'!$F:$F=學員資料!D38),('條件(勿動)'!$G:$G))</f>
        <v>0</v>
      </c>
      <c r="P38" s="44">
        <f>LOOKUP(2,1/('條件(勿動)'!$E:$E=ROUNDUP(I38,0))/('條件(勿動)'!$F:$F=學員資料!D38),('條件(勿動)'!$H:$H))</f>
        <v>0</v>
      </c>
      <c r="Q38" s="4">
        <f>INDEX('條件(勿動)'!$J$2:$K$20,MATCH(學員資料!R38,'條件(勿動)'!$K$2:$K$20,0),1)</f>
        <v>0</v>
      </c>
      <c r="R38" s="44">
        <f t="shared" si="4"/>
        <v>0</v>
      </c>
      <c r="S38" s="4" t="str">
        <f t="shared" si="5"/>
        <v/>
      </c>
      <c r="T38" s="4" t="str">
        <f t="shared" si="6"/>
        <v/>
      </c>
      <c r="U38" s="4" t="str">
        <f t="shared" si="11"/>
        <v/>
      </c>
      <c r="V38" s="5">
        <f t="shared" si="7"/>
        <v>0</v>
      </c>
      <c r="W38" s="4" t="str">
        <f t="shared" si="8"/>
        <v/>
      </c>
      <c r="X38" s="4" t="str">
        <f t="shared" si="9"/>
        <v/>
      </c>
      <c r="Y38" s="4" t="str">
        <f t="shared" si="10"/>
        <v/>
      </c>
    </row>
    <row r="39" spans="1:25" x14ac:dyDescent="0.25">
      <c r="A39" s="6">
        <v>35</v>
      </c>
      <c r="B39" s="6"/>
      <c r="C39" s="6"/>
      <c r="D39" s="6"/>
      <c r="E39" s="6"/>
      <c r="F39" s="6"/>
      <c r="G39" s="6"/>
      <c r="H39" s="6"/>
      <c r="I39" s="7"/>
      <c r="J39" s="7"/>
      <c r="K39" s="7"/>
      <c r="L39" s="24"/>
      <c r="M39" s="4">
        <f>LOOKUP(2,1/('條件(勿動)'!$A:$A=ROUNDUP(H39,0))/('條件(勿動)'!$B:$B=學員資料!D39),('條件(勿動)'!$C:$C))</f>
        <v>0</v>
      </c>
      <c r="N39" s="44">
        <f>LOOKUP(2,1/('條件(勿動)'!$A:$A=ROUNDUP(H39,0))/('條件(勿動)'!$B:$B=學員資料!D39),('條件(勿動)'!$D:$D))</f>
        <v>0</v>
      </c>
      <c r="O39" s="4">
        <f>LOOKUP(2,1/('條件(勿動)'!$E:$E=ROUNDUP(I39,0))/('條件(勿動)'!$F:$F=學員資料!D39),('條件(勿動)'!$G:$G))</f>
        <v>0</v>
      </c>
      <c r="P39" s="44">
        <f>LOOKUP(2,1/('條件(勿動)'!$E:$E=ROUNDUP(I39,0))/('條件(勿動)'!$F:$F=學員資料!D39),('條件(勿動)'!$H:$H))</f>
        <v>0</v>
      </c>
      <c r="Q39" s="4">
        <f>INDEX('條件(勿動)'!$J$2:$K$20,MATCH(學員資料!R39,'條件(勿動)'!$K$2:$K$20,0),1)</f>
        <v>0</v>
      </c>
      <c r="R39" s="44">
        <f t="shared" si="4"/>
        <v>0</v>
      </c>
      <c r="S39" s="4" t="str">
        <f t="shared" si="5"/>
        <v/>
      </c>
      <c r="T39" s="4" t="str">
        <f t="shared" si="6"/>
        <v/>
      </c>
      <c r="U39" s="4" t="str">
        <f t="shared" si="11"/>
        <v/>
      </c>
      <c r="V39" s="5">
        <f t="shared" si="7"/>
        <v>0</v>
      </c>
      <c r="W39" s="4" t="str">
        <f t="shared" si="8"/>
        <v/>
      </c>
      <c r="X39" s="4" t="str">
        <f t="shared" si="9"/>
        <v/>
      </c>
      <c r="Y39" s="4" t="str">
        <f t="shared" si="10"/>
        <v/>
      </c>
    </row>
    <row r="40" spans="1:25" x14ac:dyDescent="0.25">
      <c r="A40" s="6">
        <v>36</v>
      </c>
      <c r="B40" s="6"/>
      <c r="C40" s="6"/>
      <c r="D40" s="6"/>
      <c r="E40" s="6"/>
      <c r="F40" s="6"/>
      <c r="G40" s="6"/>
      <c r="H40" s="6"/>
      <c r="I40" s="7"/>
      <c r="J40" s="7"/>
      <c r="K40" s="7"/>
      <c r="L40" s="24"/>
      <c r="M40" s="4">
        <f>LOOKUP(2,1/('條件(勿動)'!$A:$A=ROUNDUP(H40,0))/('條件(勿動)'!$B:$B=學員資料!D40),('條件(勿動)'!$C:$C))</f>
        <v>0</v>
      </c>
      <c r="N40" s="44">
        <f>LOOKUP(2,1/('條件(勿動)'!$A:$A=ROUNDUP(H40,0))/('條件(勿動)'!$B:$B=學員資料!D40),('條件(勿動)'!$D:$D))</f>
        <v>0</v>
      </c>
      <c r="O40" s="4">
        <f>LOOKUP(2,1/('條件(勿動)'!$E:$E=ROUNDUP(I40,0))/('條件(勿動)'!$F:$F=學員資料!D40),('條件(勿動)'!$G:$G))</f>
        <v>0</v>
      </c>
      <c r="P40" s="44">
        <f>LOOKUP(2,1/('條件(勿動)'!$E:$E=ROUNDUP(I40,0))/('條件(勿動)'!$F:$F=學員資料!D40),('條件(勿動)'!$H:$H))</f>
        <v>0</v>
      </c>
      <c r="Q40" s="4">
        <f>INDEX('條件(勿動)'!$J$2:$K$20,MATCH(學員資料!R40,'條件(勿動)'!$K$2:$K$20,0),1)</f>
        <v>0</v>
      </c>
      <c r="R40" s="44">
        <f t="shared" si="4"/>
        <v>0</v>
      </c>
      <c r="S40" s="4" t="str">
        <f t="shared" si="5"/>
        <v/>
      </c>
      <c r="T40" s="4" t="str">
        <f t="shared" si="6"/>
        <v/>
      </c>
      <c r="U40" s="4" t="str">
        <f t="shared" si="11"/>
        <v/>
      </c>
      <c r="V40" s="5">
        <f t="shared" si="7"/>
        <v>0</v>
      </c>
      <c r="W40" s="4" t="str">
        <f t="shared" si="8"/>
        <v/>
      </c>
      <c r="X40" s="4" t="str">
        <f t="shared" si="9"/>
        <v/>
      </c>
      <c r="Y40" s="4" t="str">
        <f t="shared" si="10"/>
        <v/>
      </c>
    </row>
    <row r="41" spans="1:25" x14ac:dyDescent="0.25">
      <c r="A41" s="6">
        <v>37</v>
      </c>
      <c r="B41" s="6"/>
      <c r="C41" s="6"/>
      <c r="D41" s="6"/>
      <c r="E41" s="6"/>
      <c r="F41" s="6"/>
      <c r="G41" s="6"/>
      <c r="H41" s="6"/>
      <c r="I41" s="7"/>
      <c r="J41" s="7"/>
      <c r="K41" s="7"/>
      <c r="L41" s="24"/>
      <c r="M41" s="4">
        <f>LOOKUP(2,1/('條件(勿動)'!$A:$A=ROUNDUP(H41,0))/('條件(勿動)'!$B:$B=學員資料!D41),('條件(勿動)'!$C:$C))</f>
        <v>0</v>
      </c>
      <c r="N41" s="44">
        <f>LOOKUP(2,1/('條件(勿動)'!$A:$A=ROUNDUP(H41,0))/('條件(勿動)'!$B:$B=學員資料!D41),('條件(勿動)'!$D:$D))</f>
        <v>0</v>
      </c>
      <c r="O41" s="4">
        <f>LOOKUP(2,1/('條件(勿動)'!$E:$E=ROUNDUP(I41,0))/('條件(勿動)'!$F:$F=學員資料!D41),('條件(勿動)'!$G:$G))</f>
        <v>0</v>
      </c>
      <c r="P41" s="44">
        <f>LOOKUP(2,1/('條件(勿動)'!$E:$E=ROUNDUP(I41,0))/('條件(勿動)'!$F:$F=學員資料!D41),('條件(勿動)'!$H:$H))</f>
        <v>0</v>
      </c>
      <c r="Q41" s="4">
        <f>INDEX('條件(勿動)'!$J$2:$K$20,MATCH(學員資料!R41,'條件(勿動)'!$K$2:$K$20,0),1)</f>
        <v>0</v>
      </c>
      <c r="R41" s="44">
        <f t="shared" si="4"/>
        <v>0</v>
      </c>
      <c r="S41" s="4" t="str">
        <f t="shared" si="5"/>
        <v/>
      </c>
      <c r="T41" s="4" t="str">
        <f t="shared" si="6"/>
        <v/>
      </c>
      <c r="U41" s="4" t="str">
        <f t="shared" si="11"/>
        <v/>
      </c>
      <c r="V41" s="5">
        <f t="shared" si="7"/>
        <v>0</v>
      </c>
      <c r="W41" s="4" t="str">
        <f t="shared" si="8"/>
        <v/>
      </c>
      <c r="X41" s="4" t="str">
        <f t="shared" si="9"/>
        <v/>
      </c>
      <c r="Y41" s="4" t="str">
        <f t="shared" si="10"/>
        <v/>
      </c>
    </row>
    <row r="42" spans="1:25" x14ac:dyDescent="0.25">
      <c r="A42" s="6">
        <v>38</v>
      </c>
      <c r="B42" s="6"/>
      <c r="C42" s="6"/>
      <c r="D42" s="6"/>
      <c r="E42" s="6"/>
      <c r="F42" s="6"/>
      <c r="G42" s="6"/>
      <c r="H42" s="6"/>
      <c r="I42" s="7"/>
      <c r="J42" s="7"/>
      <c r="K42" s="7"/>
      <c r="L42" s="24"/>
      <c r="M42" s="4">
        <f>LOOKUP(2,1/('條件(勿動)'!$A:$A=ROUNDUP(H42,0))/('條件(勿動)'!$B:$B=學員資料!D42),('條件(勿動)'!$C:$C))</f>
        <v>0</v>
      </c>
      <c r="N42" s="44">
        <f>LOOKUP(2,1/('條件(勿動)'!$A:$A=ROUNDUP(H42,0))/('條件(勿動)'!$B:$B=學員資料!D42),('條件(勿動)'!$D:$D))</f>
        <v>0</v>
      </c>
      <c r="O42" s="4">
        <f>LOOKUP(2,1/('條件(勿動)'!$E:$E=ROUNDUP(I42,0))/('條件(勿動)'!$F:$F=學員資料!D42),('條件(勿動)'!$G:$G))</f>
        <v>0</v>
      </c>
      <c r="P42" s="44">
        <f>LOOKUP(2,1/('條件(勿動)'!$E:$E=ROUNDUP(I42,0))/('條件(勿動)'!$F:$F=學員資料!D42),('條件(勿動)'!$H:$H))</f>
        <v>0</v>
      </c>
      <c r="Q42" s="4">
        <f>INDEX('條件(勿動)'!$J$2:$K$20,MATCH(學員資料!R42,'條件(勿動)'!$K$2:$K$20,0),1)</f>
        <v>0</v>
      </c>
      <c r="R42" s="44">
        <f t="shared" si="4"/>
        <v>0</v>
      </c>
      <c r="S42" s="4" t="str">
        <f t="shared" si="5"/>
        <v/>
      </c>
      <c r="T42" s="4" t="str">
        <f t="shared" si="6"/>
        <v/>
      </c>
      <c r="U42" s="4" t="str">
        <f t="shared" si="11"/>
        <v/>
      </c>
      <c r="V42" s="5">
        <f t="shared" si="7"/>
        <v>0</v>
      </c>
      <c r="W42" s="4" t="str">
        <f t="shared" si="8"/>
        <v/>
      </c>
      <c r="X42" s="4" t="str">
        <f t="shared" si="9"/>
        <v/>
      </c>
      <c r="Y42" s="4" t="str">
        <f t="shared" si="10"/>
        <v/>
      </c>
    </row>
    <row r="43" spans="1:25" x14ac:dyDescent="0.25">
      <c r="A43" s="6">
        <v>39</v>
      </c>
      <c r="B43" s="6"/>
      <c r="C43" s="6"/>
      <c r="D43" s="6"/>
      <c r="E43" s="6"/>
      <c r="F43" s="6"/>
      <c r="G43" s="6"/>
      <c r="H43" s="6"/>
      <c r="I43" s="7"/>
      <c r="J43" s="7"/>
      <c r="K43" s="7"/>
      <c r="L43" s="24"/>
      <c r="M43" s="4">
        <f>LOOKUP(2,1/('條件(勿動)'!$A:$A=ROUNDUP(H43,0))/('條件(勿動)'!$B:$B=學員資料!D43),('條件(勿動)'!$C:$C))</f>
        <v>0</v>
      </c>
      <c r="N43" s="44">
        <f>LOOKUP(2,1/('條件(勿動)'!$A:$A=ROUNDUP(H43,0))/('條件(勿動)'!$B:$B=學員資料!D43),('條件(勿動)'!$D:$D))</f>
        <v>0</v>
      </c>
      <c r="O43" s="4">
        <f>LOOKUP(2,1/('條件(勿動)'!$E:$E=ROUNDUP(I43,0))/('條件(勿動)'!$F:$F=學員資料!D43),('條件(勿動)'!$G:$G))</f>
        <v>0</v>
      </c>
      <c r="P43" s="44">
        <f>LOOKUP(2,1/('條件(勿動)'!$E:$E=ROUNDUP(I43,0))/('條件(勿動)'!$F:$F=學員資料!D43),('條件(勿動)'!$H:$H))</f>
        <v>0</v>
      </c>
      <c r="Q43" s="4">
        <f>INDEX('條件(勿動)'!$J$2:$K$20,MATCH(學員資料!R43,'條件(勿動)'!$K$2:$K$20,0),1)</f>
        <v>0</v>
      </c>
      <c r="R43" s="44">
        <f t="shared" si="4"/>
        <v>0</v>
      </c>
      <c r="S43" s="4" t="str">
        <f t="shared" si="5"/>
        <v/>
      </c>
      <c r="T43" s="4" t="str">
        <f t="shared" si="6"/>
        <v/>
      </c>
      <c r="U43" s="4" t="str">
        <f t="shared" si="11"/>
        <v/>
      </c>
      <c r="V43" s="5">
        <f t="shared" si="7"/>
        <v>0</v>
      </c>
      <c r="W43" s="4" t="str">
        <f t="shared" si="8"/>
        <v/>
      </c>
      <c r="X43" s="4" t="str">
        <f t="shared" si="9"/>
        <v/>
      </c>
      <c r="Y43" s="4" t="str">
        <f t="shared" si="10"/>
        <v/>
      </c>
    </row>
    <row r="44" spans="1:25" x14ac:dyDescent="0.25">
      <c r="A44" s="6">
        <v>40</v>
      </c>
      <c r="B44" s="6"/>
      <c r="C44" s="6"/>
      <c r="D44" s="6"/>
      <c r="E44" s="6"/>
      <c r="F44" s="6"/>
      <c r="G44" s="6"/>
      <c r="H44" s="6"/>
      <c r="I44" s="7"/>
      <c r="J44" s="7"/>
      <c r="K44" s="7"/>
      <c r="L44" s="24"/>
      <c r="M44" s="4">
        <f>LOOKUP(2,1/('條件(勿動)'!$A:$A=ROUNDUP(H44,0))/('條件(勿動)'!$B:$B=學員資料!D44),('條件(勿動)'!$C:$C))</f>
        <v>0</v>
      </c>
      <c r="N44" s="44">
        <f>LOOKUP(2,1/('條件(勿動)'!$A:$A=ROUNDUP(H44,0))/('條件(勿動)'!$B:$B=學員資料!D44),('條件(勿動)'!$D:$D))</f>
        <v>0</v>
      </c>
      <c r="O44" s="4">
        <f>LOOKUP(2,1/('條件(勿動)'!$E:$E=ROUNDUP(I44,0))/('條件(勿動)'!$F:$F=學員資料!D44),('條件(勿動)'!$G:$G))</f>
        <v>0</v>
      </c>
      <c r="P44" s="44">
        <f>LOOKUP(2,1/('條件(勿動)'!$E:$E=ROUNDUP(I44,0))/('條件(勿動)'!$F:$F=學員資料!D44),('條件(勿動)'!$H:$H))</f>
        <v>0</v>
      </c>
      <c r="Q44" s="4">
        <f>INDEX('條件(勿動)'!$J$2:$K$20,MATCH(學員資料!R44,'條件(勿動)'!$K$2:$K$20,0),1)</f>
        <v>0</v>
      </c>
      <c r="R44" s="44">
        <f t="shared" si="4"/>
        <v>0</v>
      </c>
      <c r="S44" s="4" t="str">
        <f t="shared" si="5"/>
        <v/>
      </c>
      <c r="T44" s="4" t="str">
        <f t="shared" si="6"/>
        <v/>
      </c>
      <c r="U44" s="4" t="str">
        <f t="shared" si="11"/>
        <v/>
      </c>
      <c r="V44" s="5">
        <f t="shared" si="7"/>
        <v>0</v>
      </c>
      <c r="W44" s="4" t="str">
        <f t="shared" si="8"/>
        <v/>
      </c>
      <c r="X44" s="4" t="str">
        <f t="shared" si="9"/>
        <v/>
      </c>
      <c r="Y44" s="4" t="str">
        <f t="shared" si="10"/>
        <v/>
      </c>
    </row>
    <row r="45" spans="1:25" x14ac:dyDescent="0.25">
      <c r="A45" s="6">
        <v>41</v>
      </c>
      <c r="B45" s="6"/>
      <c r="C45" s="6"/>
      <c r="D45" s="6"/>
      <c r="E45" s="6"/>
      <c r="F45" s="6"/>
      <c r="G45" s="6"/>
      <c r="H45" s="6"/>
      <c r="I45" s="7"/>
      <c r="J45" s="7"/>
      <c r="K45" s="7"/>
      <c r="L45" s="24"/>
      <c r="M45" s="4">
        <f>LOOKUP(2,1/('條件(勿動)'!$A:$A=ROUNDUP(H45,0))/('條件(勿動)'!$B:$B=學員資料!D45),('條件(勿動)'!$C:$C))</f>
        <v>0</v>
      </c>
      <c r="N45" s="44">
        <f>LOOKUP(2,1/('條件(勿動)'!$A:$A=ROUNDUP(H45,0))/('條件(勿動)'!$B:$B=學員資料!D45),('條件(勿動)'!$D:$D))</f>
        <v>0</v>
      </c>
      <c r="O45" s="4">
        <f>LOOKUP(2,1/('條件(勿動)'!$E:$E=ROUNDUP(I45,0))/('條件(勿動)'!$F:$F=學員資料!D45),('條件(勿動)'!$G:$G))</f>
        <v>0</v>
      </c>
      <c r="P45" s="44">
        <f>LOOKUP(2,1/('條件(勿動)'!$E:$E=ROUNDUP(I45,0))/('條件(勿動)'!$F:$F=學員資料!D45),('條件(勿動)'!$H:$H))</f>
        <v>0</v>
      </c>
      <c r="Q45" s="4">
        <f>INDEX('條件(勿動)'!$J$2:$K$20,MATCH(學員資料!R45,'條件(勿動)'!$K$2:$K$20,0),1)</f>
        <v>0</v>
      </c>
      <c r="R45" s="44">
        <f t="shared" si="4"/>
        <v>0</v>
      </c>
      <c r="S45" s="4" t="str">
        <f t="shared" si="5"/>
        <v/>
      </c>
      <c r="T45" s="4" t="str">
        <f t="shared" si="6"/>
        <v/>
      </c>
      <c r="U45" s="4" t="str">
        <f t="shared" si="11"/>
        <v/>
      </c>
      <c r="V45" s="5">
        <f t="shared" si="7"/>
        <v>0</v>
      </c>
      <c r="W45" s="4" t="str">
        <f t="shared" si="8"/>
        <v/>
      </c>
      <c r="X45" s="4" t="str">
        <f t="shared" si="9"/>
        <v/>
      </c>
      <c r="Y45" s="4" t="str">
        <f t="shared" si="10"/>
        <v/>
      </c>
    </row>
    <row r="46" spans="1:25" x14ac:dyDescent="0.25">
      <c r="A46" s="6">
        <v>42</v>
      </c>
      <c r="B46" s="6"/>
      <c r="C46" s="6"/>
      <c r="D46" s="6"/>
      <c r="E46" s="6"/>
      <c r="F46" s="6"/>
      <c r="G46" s="6"/>
      <c r="H46" s="6"/>
      <c r="I46" s="7"/>
      <c r="J46" s="7"/>
      <c r="K46" s="7"/>
      <c r="L46" s="24"/>
      <c r="M46" s="4">
        <f>LOOKUP(2,1/('條件(勿動)'!$A:$A=ROUNDUP(H46,0))/('條件(勿動)'!$B:$B=學員資料!D46),('條件(勿動)'!$C:$C))</f>
        <v>0</v>
      </c>
      <c r="N46" s="44">
        <f>LOOKUP(2,1/('條件(勿動)'!$A:$A=ROUNDUP(H46,0))/('條件(勿動)'!$B:$B=學員資料!D46),('條件(勿動)'!$D:$D))</f>
        <v>0</v>
      </c>
      <c r="O46" s="4">
        <f>LOOKUP(2,1/('條件(勿動)'!$E:$E=ROUNDUP(I46,0))/('條件(勿動)'!$F:$F=學員資料!D46),('條件(勿動)'!$G:$G))</f>
        <v>0</v>
      </c>
      <c r="P46" s="44">
        <f>LOOKUP(2,1/('條件(勿動)'!$E:$E=ROUNDUP(I46,0))/('條件(勿動)'!$F:$F=學員資料!D46),('條件(勿動)'!$H:$H))</f>
        <v>0</v>
      </c>
      <c r="Q46" s="4">
        <f>INDEX('條件(勿動)'!$J$2:$K$20,MATCH(學員資料!R46,'條件(勿動)'!$K$2:$K$20,0),1)</f>
        <v>0</v>
      </c>
      <c r="R46" s="44">
        <f t="shared" si="4"/>
        <v>0</v>
      </c>
      <c r="S46" s="4" t="str">
        <f t="shared" si="5"/>
        <v/>
      </c>
      <c r="T46" s="4" t="str">
        <f t="shared" si="6"/>
        <v/>
      </c>
      <c r="U46" s="4" t="str">
        <f t="shared" si="11"/>
        <v/>
      </c>
      <c r="V46" s="5">
        <f t="shared" si="7"/>
        <v>0</v>
      </c>
      <c r="W46" s="4" t="str">
        <f t="shared" si="8"/>
        <v/>
      </c>
      <c r="X46" s="4" t="str">
        <f t="shared" si="9"/>
        <v/>
      </c>
      <c r="Y46" s="4" t="str">
        <f t="shared" si="10"/>
        <v/>
      </c>
    </row>
    <row r="47" spans="1:25" x14ac:dyDescent="0.25">
      <c r="A47" s="6">
        <v>43</v>
      </c>
      <c r="B47" s="6"/>
      <c r="C47" s="6"/>
      <c r="D47" s="6"/>
      <c r="E47" s="6"/>
      <c r="F47" s="6"/>
      <c r="G47" s="6"/>
      <c r="H47" s="6"/>
      <c r="I47" s="7"/>
      <c r="J47" s="7"/>
      <c r="K47" s="7"/>
      <c r="L47" s="24"/>
      <c r="M47" s="4">
        <f>LOOKUP(2,1/('條件(勿動)'!$A:$A=ROUNDUP(H47,0))/('條件(勿動)'!$B:$B=學員資料!D47),('條件(勿動)'!$C:$C))</f>
        <v>0</v>
      </c>
      <c r="N47" s="44">
        <f>LOOKUP(2,1/('條件(勿動)'!$A:$A=ROUNDUP(H47,0))/('條件(勿動)'!$B:$B=學員資料!D47),('條件(勿動)'!$D:$D))</f>
        <v>0</v>
      </c>
      <c r="O47" s="4">
        <f>LOOKUP(2,1/('條件(勿動)'!$E:$E=ROUNDUP(I47,0))/('條件(勿動)'!$F:$F=學員資料!D47),('條件(勿動)'!$G:$G))</f>
        <v>0</v>
      </c>
      <c r="P47" s="44">
        <f>LOOKUP(2,1/('條件(勿動)'!$E:$E=ROUNDUP(I47,0))/('條件(勿動)'!$F:$F=學員資料!D47),('條件(勿動)'!$H:$H))</f>
        <v>0</v>
      </c>
      <c r="Q47" s="4">
        <f>INDEX('條件(勿動)'!$J$2:$K$20,MATCH(學員資料!R47,'條件(勿動)'!$K$2:$K$20,0),1)</f>
        <v>0</v>
      </c>
      <c r="R47" s="44">
        <f t="shared" si="4"/>
        <v>0</v>
      </c>
      <c r="S47" s="4" t="str">
        <f t="shared" si="5"/>
        <v/>
      </c>
      <c r="T47" s="4" t="str">
        <f t="shared" si="6"/>
        <v/>
      </c>
      <c r="U47" s="4" t="str">
        <f t="shared" si="11"/>
        <v/>
      </c>
      <c r="V47" s="5">
        <f t="shared" si="7"/>
        <v>0</v>
      </c>
      <c r="W47" s="4" t="str">
        <f t="shared" si="8"/>
        <v/>
      </c>
      <c r="X47" s="4" t="str">
        <f t="shared" si="9"/>
        <v/>
      </c>
      <c r="Y47" s="4" t="str">
        <f t="shared" si="10"/>
        <v/>
      </c>
    </row>
    <row r="48" spans="1:25" x14ac:dyDescent="0.25">
      <c r="A48" s="6">
        <v>44</v>
      </c>
      <c r="B48" s="6"/>
      <c r="C48" s="6"/>
      <c r="D48" s="6"/>
      <c r="E48" s="6"/>
      <c r="F48" s="6"/>
      <c r="G48" s="6"/>
      <c r="H48" s="6"/>
      <c r="I48" s="7"/>
      <c r="J48" s="7"/>
      <c r="K48" s="7"/>
      <c r="L48" s="24"/>
      <c r="M48" s="4">
        <f>LOOKUP(2,1/('條件(勿動)'!$A:$A=ROUNDUP(H48,0))/('條件(勿動)'!$B:$B=學員資料!D48),('條件(勿動)'!$C:$C))</f>
        <v>0</v>
      </c>
      <c r="N48" s="44">
        <f>LOOKUP(2,1/('條件(勿動)'!$A:$A=ROUNDUP(H48,0))/('條件(勿動)'!$B:$B=學員資料!D48),('條件(勿動)'!$D:$D))</f>
        <v>0</v>
      </c>
      <c r="O48" s="4">
        <f>LOOKUP(2,1/('條件(勿動)'!$E:$E=ROUNDUP(I48,0))/('條件(勿動)'!$F:$F=學員資料!D48),('條件(勿動)'!$G:$G))</f>
        <v>0</v>
      </c>
      <c r="P48" s="44">
        <f>LOOKUP(2,1/('條件(勿動)'!$E:$E=ROUNDUP(I48,0))/('條件(勿動)'!$F:$F=學員資料!D48),('條件(勿動)'!$H:$H))</f>
        <v>0</v>
      </c>
      <c r="Q48" s="4">
        <f>INDEX('條件(勿動)'!$J$2:$K$20,MATCH(學員資料!R48,'條件(勿動)'!$K$2:$K$20,0),1)</f>
        <v>0</v>
      </c>
      <c r="R48" s="44">
        <f t="shared" si="4"/>
        <v>0</v>
      </c>
      <c r="S48" s="4" t="str">
        <f t="shared" si="5"/>
        <v/>
      </c>
      <c r="T48" s="4" t="str">
        <f t="shared" si="6"/>
        <v/>
      </c>
      <c r="U48" s="4" t="str">
        <f t="shared" si="11"/>
        <v/>
      </c>
      <c r="V48" s="5">
        <f t="shared" si="7"/>
        <v>0</v>
      </c>
      <c r="W48" s="4" t="str">
        <f t="shared" si="8"/>
        <v/>
      </c>
      <c r="X48" s="4" t="str">
        <f t="shared" si="9"/>
        <v/>
      </c>
      <c r="Y48" s="4" t="str">
        <f t="shared" si="10"/>
        <v/>
      </c>
    </row>
    <row r="49" spans="1:25" x14ac:dyDescent="0.25">
      <c r="A49" s="6">
        <v>45</v>
      </c>
      <c r="B49" s="6"/>
      <c r="C49" s="6"/>
      <c r="D49" s="6"/>
      <c r="E49" s="6"/>
      <c r="F49" s="6"/>
      <c r="G49" s="6"/>
      <c r="H49" s="6"/>
      <c r="I49" s="7"/>
      <c r="J49" s="7"/>
      <c r="K49" s="7"/>
      <c r="L49" s="24"/>
      <c r="M49" s="4">
        <f>LOOKUP(2,1/('條件(勿動)'!$A:$A=ROUNDUP(H49,0))/('條件(勿動)'!$B:$B=學員資料!D49),('條件(勿動)'!$C:$C))</f>
        <v>0</v>
      </c>
      <c r="N49" s="44">
        <f>LOOKUP(2,1/('條件(勿動)'!$A:$A=ROUNDUP(H49,0))/('條件(勿動)'!$B:$B=學員資料!D49),('條件(勿動)'!$D:$D))</f>
        <v>0</v>
      </c>
      <c r="O49" s="4">
        <f>LOOKUP(2,1/('條件(勿動)'!$E:$E=ROUNDUP(I49,0))/('條件(勿動)'!$F:$F=學員資料!D49),('條件(勿動)'!$G:$G))</f>
        <v>0</v>
      </c>
      <c r="P49" s="44">
        <f>LOOKUP(2,1/('條件(勿動)'!$E:$E=ROUNDUP(I49,0))/('條件(勿動)'!$F:$F=學員資料!D49),('條件(勿動)'!$H:$H))</f>
        <v>0</v>
      </c>
      <c r="Q49" s="4">
        <f>INDEX('條件(勿動)'!$J$2:$K$20,MATCH(學員資料!R49,'條件(勿動)'!$K$2:$K$20,0),1)</f>
        <v>0</v>
      </c>
      <c r="R49" s="44">
        <f t="shared" si="4"/>
        <v>0</v>
      </c>
      <c r="S49" s="4" t="str">
        <f t="shared" si="5"/>
        <v/>
      </c>
      <c r="T49" s="4" t="str">
        <f t="shared" si="6"/>
        <v/>
      </c>
      <c r="U49" s="4" t="str">
        <f t="shared" si="11"/>
        <v/>
      </c>
      <c r="V49" s="5">
        <f t="shared" si="7"/>
        <v>0</v>
      </c>
      <c r="W49" s="4" t="str">
        <f t="shared" si="8"/>
        <v/>
      </c>
      <c r="X49" s="4" t="str">
        <f t="shared" si="9"/>
        <v/>
      </c>
      <c r="Y49" s="4" t="str">
        <f t="shared" si="10"/>
        <v/>
      </c>
    </row>
    <row r="50" spans="1:25" x14ac:dyDescent="0.25">
      <c r="A50" s="6">
        <v>46</v>
      </c>
      <c r="B50" s="6"/>
      <c r="C50" s="6"/>
      <c r="D50" s="6"/>
      <c r="E50" s="6"/>
      <c r="F50" s="6"/>
      <c r="G50" s="6"/>
      <c r="H50" s="6"/>
      <c r="I50" s="7"/>
      <c r="J50" s="7"/>
      <c r="K50" s="7"/>
      <c r="L50" s="24"/>
      <c r="M50" s="4">
        <f>LOOKUP(2,1/('條件(勿動)'!$A:$A=ROUNDUP(H50,0))/('條件(勿動)'!$B:$B=學員資料!D50),('條件(勿動)'!$C:$C))</f>
        <v>0</v>
      </c>
      <c r="N50" s="44">
        <f>LOOKUP(2,1/('條件(勿動)'!$A:$A=ROUNDUP(H50,0))/('條件(勿動)'!$B:$B=學員資料!D50),('條件(勿動)'!$D:$D))</f>
        <v>0</v>
      </c>
      <c r="O50" s="4">
        <f>LOOKUP(2,1/('條件(勿動)'!$E:$E=ROUNDUP(I50,0))/('條件(勿動)'!$F:$F=學員資料!D50),('條件(勿動)'!$G:$G))</f>
        <v>0</v>
      </c>
      <c r="P50" s="44">
        <f>LOOKUP(2,1/('條件(勿動)'!$E:$E=ROUNDUP(I50,0))/('條件(勿動)'!$F:$F=學員資料!D50),('條件(勿動)'!$H:$H))</f>
        <v>0</v>
      </c>
      <c r="Q50" s="4">
        <f>INDEX('條件(勿動)'!$J$2:$K$20,MATCH(學員資料!R50,'條件(勿動)'!$K$2:$K$20,0),1)</f>
        <v>0</v>
      </c>
      <c r="R50" s="44">
        <f t="shared" si="4"/>
        <v>0</v>
      </c>
      <c r="S50" s="4" t="str">
        <f t="shared" si="5"/>
        <v/>
      </c>
      <c r="T50" s="4" t="str">
        <f t="shared" si="6"/>
        <v/>
      </c>
      <c r="U50" s="4" t="str">
        <f t="shared" si="11"/>
        <v/>
      </c>
      <c r="V50" s="5">
        <f t="shared" si="7"/>
        <v>0</v>
      </c>
      <c r="W50" s="4" t="str">
        <f t="shared" si="8"/>
        <v/>
      </c>
      <c r="X50" s="4" t="str">
        <f t="shared" si="9"/>
        <v/>
      </c>
      <c r="Y50" s="4" t="str">
        <f t="shared" si="10"/>
        <v/>
      </c>
    </row>
    <row r="51" spans="1:25" x14ac:dyDescent="0.25">
      <c r="A51" s="6">
        <v>47</v>
      </c>
      <c r="B51" s="6"/>
      <c r="C51" s="6"/>
      <c r="D51" s="6"/>
      <c r="E51" s="6"/>
      <c r="F51" s="6"/>
      <c r="G51" s="6"/>
      <c r="H51" s="6"/>
      <c r="I51" s="7"/>
      <c r="J51" s="7"/>
      <c r="K51" s="7"/>
      <c r="L51" s="24"/>
      <c r="M51" s="4">
        <f>LOOKUP(2,1/('條件(勿動)'!$A:$A=ROUNDUP(H51,0))/('條件(勿動)'!$B:$B=學員資料!D51),('條件(勿動)'!$C:$C))</f>
        <v>0</v>
      </c>
      <c r="N51" s="44">
        <f>LOOKUP(2,1/('條件(勿動)'!$A:$A=ROUNDUP(H51,0))/('條件(勿動)'!$B:$B=學員資料!D51),('條件(勿動)'!$D:$D))</f>
        <v>0</v>
      </c>
      <c r="O51" s="4">
        <f>LOOKUP(2,1/('條件(勿動)'!$E:$E=ROUNDUP(I51,0))/('條件(勿動)'!$F:$F=學員資料!D51),('條件(勿動)'!$G:$G))</f>
        <v>0</v>
      </c>
      <c r="P51" s="44">
        <f>LOOKUP(2,1/('條件(勿動)'!$E:$E=ROUNDUP(I51,0))/('條件(勿動)'!$F:$F=學員資料!D51),('條件(勿動)'!$H:$H))</f>
        <v>0</v>
      </c>
      <c r="Q51" s="4">
        <f>INDEX('條件(勿動)'!$J$2:$K$20,MATCH(學員資料!R51,'條件(勿動)'!$K$2:$K$20,0),1)</f>
        <v>0</v>
      </c>
      <c r="R51" s="44">
        <f t="shared" si="4"/>
        <v>0</v>
      </c>
      <c r="S51" s="4" t="str">
        <f t="shared" si="5"/>
        <v/>
      </c>
      <c r="T51" s="4" t="str">
        <f t="shared" si="6"/>
        <v/>
      </c>
      <c r="U51" s="4" t="str">
        <f t="shared" si="11"/>
        <v/>
      </c>
      <c r="V51" s="5">
        <f t="shared" si="7"/>
        <v>0</v>
      </c>
      <c r="W51" s="4" t="str">
        <f t="shared" si="8"/>
        <v/>
      </c>
      <c r="X51" s="4" t="str">
        <f t="shared" si="9"/>
        <v/>
      </c>
      <c r="Y51" s="4" t="str">
        <f t="shared" si="10"/>
        <v/>
      </c>
    </row>
    <row r="52" spans="1:25" x14ac:dyDescent="0.25">
      <c r="A52" s="6">
        <v>48</v>
      </c>
      <c r="B52" s="6"/>
      <c r="C52" s="6"/>
      <c r="D52" s="6"/>
      <c r="E52" s="6"/>
      <c r="F52" s="6"/>
      <c r="G52" s="6"/>
      <c r="H52" s="6"/>
      <c r="I52" s="7"/>
      <c r="J52" s="7"/>
      <c r="K52" s="7"/>
      <c r="L52" s="24"/>
      <c r="M52" s="4">
        <f>LOOKUP(2,1/('條件(勿動)'!$A:$A=ROUNDUP(H52,0))/('條件(勿動)'!$B:$B=學員資料!D52),('條件(勿動)'!$C:$C))</f>
        <v>0</v>
      </c>
      <c r="N52" s="44">
        <f>LOOKUP(2,1/('條件(勿動)'!$A:$A=ROUNDUP(H52,0))/('條件(勿動)'!$B:$B=學員資料!D52),('條件(勿動)'!$D:$D))</f>
        <v>0</v>
      </c>
      <c r="O52" s="4">
        <f>LOOKUP(2,1/('條件(勿動)'!$E:$E=ROUNDUP(I52,0))/('條件(勿動)'!$F:$F=學員資料!D52),('條件(勿動)'!$G:$G))</f>
        <v>0</v>
      </c>
      <c r="P52" s="44">
        <f>LOOKUP(2,1/('條件(勿動)'!$E:$E=ROUNDUP(I52,0))/('條件(勿動)'!$F:$F=學員資料!D52),('條件(勿動)'!$H:$H))</f>
        <v>0</v>
      </c>
      <c r="Q52" s="4">
        <f>INDEX('條件(勿動)'!$J$2:$K$20,MATCH(學員資料!R52,'條件(勿動)'!$K$2:$K$20,0),1)</f>
        <v>0</v>
      </c>
      <c r="R52" s="44">
        <f t="shared" si="4"/>
        <v>0</v>
      </c>
      <c r="S52" s="4" t="str">
        <f t="shared" si="5"/>
        <v/>
      </c>
      <c r="T52" s="4" t="str">
        <f t="shared" si="6"/>
        <v/>
      </c>
      <c r="U52" s="4" t="str">
        <f t="shared" si="11"/>
        <v/>
      </c>
      <c r="V52" s="5">
        <f t="shared" si="7"/>
        <v>0</v>
      </c>
      <c r="W52" s="4" t="str">
        <f t="shared" si="8"/>
        <v/>
      </c>
      <c r="X52" s="4" t="str">
        <f t="shared" si="9"/>
        <v/>
      </c>
      <c r="Y52" s="4" t="str">
        <f t="shared" si="10"/>
        <v/>
      </c>
    </row>
    <row r="53" spans="1:25" x14ac:dyDescent="0.25">
      <c r="A53" s="6">
        <v>49</v>
      </c>
      <c r="B53" s="6"/>
      <c r="C53" s="6"/>
      <c r="D53" s="6"/>
      <c r="E53" s="6"/>
      <c r="F53" s="6"/>
      <c r="G53" s="6"/>
      <c r="H53" s="6"/>
      <c r="I53" s="7"/>
      <c r="J53" s="7"/>
      <c r="K53" s="7"/>
      <c r="L53" s="24"/>
      <c r="M53" s="4">
        <f>LOOKUP(2,1/('條件(勿動)'!$A:$A=ROUNDUP(H53,0))/('條件(勿動)'!$B:$B=學員資料!D53),('條件(勿動)'!$C:$C))</f>
        <v>0</v>
      </c>
      <c r="N53" s="44">
        <f>LOOKUP(2,1/('條件(勿動)'!$A:$A=ROUNDUP(H53,0))/('條件(勿動)'!$B:$B=學員資料!D53),('條件(勿動)'!$D:$D))</f>
        <v>0</v>
      </c>
      <c r="O53" s="4">
        <f>LOOKUP(2,1/('條件(勿動)'!$E:$E=ROUNDUP(I53,0))/('條件(勿動)'!$F:$F=學員資料!D53),('條件(勿動)'!$G:$G))</f>
        <v>0</v>
      </c>
      <c r="P53" s="44">
        <f>LOOKUP(2,1/('條件(勿動)'!$E:$E=ROUNDUP(I53,0))/('條件(勿動)'!$F:$F=學員資料!D53),('條件(勿動)'!$H:$H))</f>
        <v>0</v>
      </c>
      <c r="Q53" s="4">
        <f>INDEX('條件(勿動)'!$J$2:$K$20,MATCH(學員資料!R53,'條件(勿動)'!$K$2:$K$20,0),1)</f>
        <v>0</v>
      </c>
      <c r="R53" s="44">
        <f t="shared" si="4"/>
        <v>0</v>
      </c>
      <c r="S53" s="4" t="str">
        <f t="shared" si="5"/>
        <v/>
      </c>
      <c r="T53" s="4" t="str">
        <f t="shared" si="6"/>
        <v/>
      </c>
      <c r="U53" s="4" t="str">
        <f t="shared" si="11"/>
        <v/>
      </c>
      <c r="V53" s="5">
        <f t="shared" si="7"/>
        <v>0</v>
      </c>
      <c r="W53" s="4" t="str">
        <f t="shared" si="8"/>
        <v/>
      </c>
      <c r="X53" s="4" t="str">
        <f t="shared" si="9"/>
        <v/>
      </c>
      <c r="Y53" s="4" t="str">
        <f t="shared" si="10"/>
        <v/>
      </c>
    </row>
    <row r="54" spans="1:25" x14ac:dyDescent="0.25">
      <c r="A54" s="6">
        <v>50</v>
      </c>
      <c r="B54" s="6"/>
      <c r="C54" s="6"/>
      <c r="D54" s="6"/>
      <c r="E54" s="6"/>
      <c r="F54" s="6"/>
      <c r="G54" s="6"/>
      <c r="H54" s="6"/>
      <c r="I54" s="7"/>
      <c r="J54" s="7"/>
      <c r="K54" s="7"/>
      <c r="L54" s="24"/>
      <c r="M54" s="4">
        <f>LOOKUP(2,1/('條件(勿動)'!$A:$A=ROUNDUP(H54,0))/('條件(勿動)'!$B:$B=學員資料!D54),('條件(勿動)'!$C:$C))</f>
        <v>0</v>
      </c>
      <c r="N54" s="44">
        <f>LOOKUP(2,1/('條件(勿動)'!$A:$A=ROUNDUP(H54,0))/('條件(勿動)'!$B:$B=學員資料!D54),('條件(勿動)'!$D:$D))</f>
        <v>0</v>
      </c>
      <c r="O54" s="4">
        <f>LOOKUP(2,1/('條件(勿動)'!$E:$E=ROUNDUP(I54,0))/('條件(勿動)'!$F:$F=學員資料!D54),('條件(勿動)'!$G:$G))</f>
        <v>0</v>
      </c>
      <c r="P54" s="44">
        <f>LOOKUP(2,1/('條件(勿動)'!$E:$E=ROUNDUP(I54,0))/('條件(勿動)'!$F:$F=學員資料!D54),('條件(勿動)'!$H:$H))</f>
        <v>0</v>
      </c>
      <c r="Q54" s="4">
        <f>INDEX('條件(勿動)'!$J$2:$K$20,MATCH(學員資料!R54,'條件(勿動)'!$K$2:$K$20,0),1)</f>
        <v>0</v>
      </c>
      <c r="R54" s="44">
        <f t="shared" si="4"/>
        <v>0</v>
      </c>
      <c r="S54" s="4" t="str">
        <f t="shared" si="5"/>
        <v/>
      </c>
      <c r="T54" s="4" t="str">
        <f t="shared" si="6"/>
        <v/>
      </c>
      <c r="U54" s="4" t="str">
        <f t="shared" si="11"/>
        <v/>
      </c>
      <c r="V54" s="5">
        <f t="shared" si="7"/>
        <v>0</v>
      </c>
      <c r="W54" s="4" t="str">
        <f t="shared" si="8"/>
        <v/>
      </c>
      <c r="X54" s="4" t="str">
        <f t="shared" si="9"/>
        <v/>
      </c>
      <c r="Y54" s="4" t="str">
        <f t="shared" si="10"/>
        <v/>
      </c>
    </row>
    <row r="55" spans="1:25" x14ac:dyDescent="0.25">
      <c r="A55" s="6">
        <v>51</v>
      </c>
      <c r="B55" s="6"/>
      <c r="C55" s="6"/>
      <c r="D55" s="6"/>
      <c r="E55" s="6"/>
      <c r="F55" s="6"/>
      <c r="G55" s="6"/>
      <c r="H55" s="6"/>
      <c r="I55" s="7"/>
      <c r="J55" s="7"/>
      <c r="K55" s="7"/>
      <c r="L55" s="24"/>
      <c r="M55" s="4">
        <f>LOOKUP(2,1/('條件(勿動)'!$A:$A=ROUNDUP(H55,0))/('條件(勿動)'!$B:$B=學員資料!D55),('條件(勿動)'!$C:$C))</f>
        <v>0</v>
      </c>
      <c r="N55" s="44">
        <f>LOOKUP(2,1/('條件(勿動)'!$A:$A=ROUNDUP(H55,0))/('條件(勿動)'!$B:$B=學員資料!D55),('條件(勿動)'!$D:$D))</f>
        <v>0</v>
      </c>
      <c r="O55" s="4">
        <f>LOOKUP(2,1/('條件(勿動)'!$E:$E=ROUNDUP(I55,0))/('條件(勿動)'!$F:$F=學員資料!D55),('條件(勿動)'!$G:$G))</f>
        <v>0</v>
      </c>
      <c r="P55" s="44">
        <f>LOOKUP(2,1/('條件(勿動)'!$E:$E=ROUNDUP(I55,0))/('條件(勿動)'!$F:$F=學員資料!D55),('條件(勿動)'!$H:$H))</f>
        <v>0</v>
      </c>
      <c r="Q55" s="4">
        <f>INDEX('條件(勿動)'!$J$2:$K$20,MATCH(學員資料!R55,'條件(勿動)'!$K$2:$K$20,0),1)</f>
        <v>0</v>
      </c>
      <c r="R55" s="44">
        <f t="shared" si="4"/>
        <v>0</v>
      </c>
      <c r="S55" s="4" t="str">
        <f t="shared" si="5"/>
        <v/>
      </c>
      <c r="T55" s="4" t="str">
        <f t="shared" si="6"/>
        <v/>
      </c>
      <c r="U55" s="4" t="str">
        <f t="shared" si="11"/>
        <v/>
      </c>
      <c r="V55" s="5">
        <f t="shared" si="7"/>
        <v>0</v>
      </c>
      <c r="W55" s="4" t="str">
        <f t="shared" si="8"/>
        <v/>
      </c>
      <c r="X55" s="4" t="str">
        <f t="shared" si="9"/>
        <v/>
      </c>
      <c r="Y55" s="4" t="str">
        <f t="shared" si="10"/>
        <v/>
      </c>
    </row>
    <row r="56" spans="1:25" x14ac:dyDescent="0.25">
      <c r="A56" s="6">
        <v>52</v>
      </c>
      <c r="B56" s="6"/>
      <c r="C56" s="6"/>
      <c r="D56" s="6"/>
      <c r="E56" s="6"/>
      <c r="F56" s="6"/>
      <c r="G56" s="6"/>
      <c r="H56" s="6"/>
      <c r="I56" s="7"/>
      <c r="J56" s="7"/>
      <c r="K56" s="7"/>
      <c r="L56" s="24"/>
      <c r="M56" s="4">
        <f>LOOKUP(2,1/('條件(勿動)'!$A:$A=ROUNDUP(H56,0))/('條件(勿動)'!$B:$B=學員資料!D56),('條件(勿動)'!$C:$C))</f>
        <v>0</v>
      </c>
      <c r="N56" s="44">
        <f>LOOKUP(2,1/('條件(勿動)'!$A:$A=ROUNDUP(H56,0))/('條件(勿動)'!$B:$B=學員資料!D56),('條件(勿動)'!$D:$D))</f>
        <v>0</v>
      </c>
      <c r="O56" s="4">
        <f>LOOKUP(2,1/('條件(勿動)'!$E:$E=ROUNDUP(I56,0))/('條件(勿動)'!$F:$F=學員資料!D56),('條件(勿動)'!$G:$G))</f>
        <v>0</v>
      </c>
      <c r="P56" s="44">
        <f>LOOKUP(2,1/('條件(勿動)'!$E:$E=ROUNDUP(I56,0))/('條件(勿動)'!$F:$F=學員資料!D56),('條件(勿動)'!$H:$H))</f>
        <v>0</v>
      </c>
      <c r="Q56" s="4">
        <f>INDEX('條件(勿動)'!$J$2:$K$20,MATCH(學員資料!R56,'條件(勿動)'!$K$2:$K$20,0),1)</f>
        <v>0</v>
      </c>
      <c r="R56" s="44">
        <f t="shared" si="4"/>
        <v>0</v>
      </c>
      <c r="S56" s="4" t="str">
        <f t="shared" si="5"/>
        <v/>
      </c>
      <c r="T56" s="4" t="str">
        <f t="shared" si="6"/>
        <v/>
      </c>
      <c r="U56" s="4" t="str">
        <f t="shared" si="11"/>
        <v/>
      </c>
      <c r="V56" s="5">
        <f t="shared" si="7"/>
        <v>0</v>
      </c>
      <c r="W56" s="4" t="str">
        <f t="shared" si="8"/>
        <v/>
      </c>
      <c r="X56" s="4" t="str">
        <f t="shared" si="9"/>
        <v/>
      </c>
      <c r="Y56" s="4" t="str">
        <f t="shared" si="10"/>
        <v/>
      </c>
    </row>
    <row r="57" spans="1:25" x14ac:dyDescent="0.25">
      <c r="A57" s="6">
        <v>53</v>
      </c>
      <c r="B57" s="6"/>
      <c r="C57" s="6"/>
      <c r="D57" s="6"/>
      <c r="E57" s="6"/>
      <c r="F57" s="6"/>
      <c r="G57" s="6"/>
      <c r="H57" s="6"/>
      <c r="I57" s="7"/>
      <c r="J57" s="7"/>
      <c r="K57" s="7"/>
      <c r="L57" s="24"/>
      <c r="M57" s="4">
        <f>LOOKUP(2,1/('條件(勿動)'!$A:$A=ROUNDUP(H57,0))/('條件(勿動)'!$B:$B=學員資料!D57),('條件(勿動)'!$C:$C))</f>
        <v>0</v>
      </c>
      <c r="N57" s="44">
        <f>LOOKUP(2,1/('條件(勿動)'!$A:$A=ROUNDUP(H57,0))/('條件(勿動)'!$B:$B=學員資料!D57),('條件(勿動)'!$D:$D))</f>
        <v>0</v>
      </c>
      <c r="O57" s="4">
        <f>LOOKUP(2,1/('條件(勿動)'!$E:$E=ROUNDUP(I57,0))/('條件(勿動)'!$F:$F=學員資料!D57),('條件(勿動)'!$G:$G))</f>
        <v>0</v>
      </c>
      <c r="P57" s="44">
        <f>LOOKUP(2,1/('條件(勿動)'!$E:$E=ROUNDUP(I57,0))/('條件(勿動)'!$F:$F=學員資料!D57),('條件(勿動)'!$H:$H))</f>
        <v>0</v>
      </c>
      <c r="Q57" s="4">
        <f>INDEX('條件(勿動)'!$J$2:$K$20,MATCH(學員資料!R57,'條件(勿動)'!$K$2:$K$20,0),1)</f>
        <v>0</v>
      </c>
      <c r="R57" s="44">
        <f t="shared" si="4"/>
        <v>0</v>
      </c>
      <c r="S57" s="4" t="str">
        <f t="shared" si="5"/>
        <v/>
      </c>
      <c r="T57" s="4" t="str">
        <f t="shared" si="6"/>
        <v/>
      </c>
      <c r="U57" s="4" t="str">
        <f t="shared" si="11"/>
        <v/>
      </c>
      <c r="V57" s="5">
        <f t="shared" si="7"/>
        <v>0</v>
      </c>
      <c r="W57" s="4" t="str">
        <f t="shared" si="8"/>
        <v/>
      </c>
      <c r="X57" s="4" t="str">
        <f t="shared" si="9"/>
        <v/>
      </c>
      <c r="Y57" s="4" t="str">
        <f t="shared" si="10"/>
        <v/>
      </c>
    </row>
    <row r="58" spans="1:25" x14ac:dyDescent="0.25">
      <c r="A58" s="6">
        <v>54</v>
      </c>
      <c r="B58" s="6"/>
      <c r="C58" s="6"/>
      <c r="D58" s="6"/>
      <c r="E58" s="6"/>
      <c r="F58" s="6"/>
      <c r="G58" s="6"/>
      <c r="H58" s="6"/>
      <c r="I58" s="7"/>
      <c r="J58" s="7"/>
      <c r="K58" s="7"/>
      <c r="L58" s="24"/>
      <c r="M58" s="4">
        <f>LOOKUP(2,1/('條件(勿動)'!$A:$A=ROUNDUP(H58,0))/('條件(勿動)'!$B:$B=學員資料!D58),('條件(勿動)'!$C:$C))</f>
        <v>0</v>
      </c>
      <c r="N58" s="44">
        <f>LOOKUP(2,1/('條件(勿動)'!$A:$A=ROUNDUP(H58,0))/('條件(勿動)'!$B:$B=學員資料!D58),('條件(勿動)'!$D:$D))</f>
        <v>0</v>
      </c>
      <c r="O58" s="4">
        <f>LOOKUP(2,1/('條件(勿動)'!$E:$E=ROUNDUP(I58,0))/('條件(勿動)'!$F:$F=學員資料!D58),('條件(勿動)'!$G:$G))</f>
        <v>0</v>
      </c>
      <c r="P58" s="44">
        <f>LOOKUP(2,1/('條件(勿動)'!$E:$E=ROUNDUP(I58,0))/('條件(勿動)'!$F:$F=學員資料!D58),('條件(勿動)'!$H:$H))</f>
        <v>0</v>
      </c>
      <c r="Q58" s="4">
        <f>INDEX('條件(勿動)'!$J$2:$K$20,MATCH(學員資料!R58,'條件(勿動)'!$K$2:$K$20,0),1)</f>
        <v>0</v>
      </c>
      <c r="R58" s="44">
        <f t="shared" si="4"/>
        <v>0</v>
      </c>
      <c r="S58" s="4" t="str">
        <f t="shared" si="5"/>
        <v/>
      </c>
      <c r="T58" s="4" t="str">
        <f t="shared" si="6"/>
        <v/>
      </c>
      <c r="U58" s="4" t="str">
        <f t="shared" si="11"/>
        <v/>
      </c>
      <c r="V58" s="5">
        <f t="shared" si="7"/>
        <v>0</v>
      </c>
      <c r="W58" s="4" t="str">
        <f t="shared" si="8"/>
        <v/>
      </c>
      <c r="X58" s="4" t="str">
        <f t="shared" si="9"/>
        <v/>
      </c>
      <c r="Y58" s="4" t="str">
        <f t="shared" si="10"/>
        <v/>
      </c>
    </row>
    <row r="59" spans="1:25" x14ac:dyDescent="0.25">
      <c r="A59" s="6">
        <v>55</v>
      </c>
      <c r="B59" s="6"/>
      <c r="C59" s="6"/>
      <c r="D59" s="6"/>
      <c r="E59" s="6"/>
      <c r="F59" s="6"/>
      <c r="G59" s="6"/>
      <c r="H59" s="6"/>
      <c r="I59" s="7"/>
      <c r="J59" s="7"/>
      <c r="K59" s="7"/>
      <c r="L59" s="24"/>
      <c r="M59" s="4">
        <f>LOOKUP(2,1/('條件(勿動)'!$A:$A=ROUNDUP(H59,0))/('條件(勿動)'!$B:$B=學員資料!D59),('條件(勿動)'!$C:$C))</f>
        <v>0</v>
      </c>
      <c r="N59" s="44">
        <f>LOOKUP(2,1/('條件(勿動)'!$A:$A=ROUNDUP(H59,0))/('條件(勿動)'!$B:$B=學員資料!D59),('條件(勿動)'!$D:$D))</f>
        <v>0</v>
      </c>
      <c r="O59" s="4">
        <f>LOOKUP(2,1/('條件(勿動)'!$E:$E=ROUNDUP(I59,0))/('條件(勿動)'!$F:$F=學員資料!D59),('條件(勿動)'!$G:$G))</f>
        <v>0</v>
      </c>
      <c r="P59" s="44">
        <f>LOOKUP(2,1/('條件(勿動)'!$E:$E=ROUNDUP(I59,0))/('條件(勿動)'!$F:$F=學員資料!D59),('條件(勿動)'!$H:$H))</f>
        <v>0</v>
      </c>
      <c r="Q59" s="4">
        <f>INDEX('條件(勿動)'!$J$2:$K$20,MATCH(學員資料!R59,'條件(勿動)'!$K$2:$K$20,0),1)</f>
        <v>0</v>
      </c>
      <c r="R59" s="44">
        <f t="shared" si="4"/>
        <v>0</v>
      </c>
      <c r="S59" s="4" t="str">
        <f t="shared" si="5"/>
        <v/>
      </c>
      <c r="T59" s="4" t="str">
        <f t="shared" si="6"/>
        <v/>
      </c>
      <c r="U59" s="4" t="str">
        <f t="shared" si="11"/>
        <v/>
      </c>
      <c r="V59" s="5">
        <f t="shared" si="7"/>
        <v>0</v>
      </c>
      <c r="W59" s="4" t="str">
        <f t="shared" si="8"/>
        <v/>
      </c>
      <c r="X59" s="4" t="str">
        <f t="shared" si="9"/>
        <v/>
      </c>
      <c r="Y59" s="4" t="str">
        <f t="shared" si="10"/>
        <v/>
      </c>
    </row>
    <row r="60" spans="1:25" x14ac:dyDescent="0.25">
      <c r="A60" s="6">
        <v>56</v>
      </c>
      <c r="B60" s="6"/>
      <c r="C60" s="6"/>
      <c r="D60" s="6"/>
      <c r="E60" s="6"/>
      <c r="F60" s="6"/>
      <c r="G60" s="6"/>
      <c r="H60" s="6"/>
      <c r="I60" s="7"/>
      <c r="J60" s="7"/>
      <c r="K60" s="7"/>
      <c r="L60" s="24"/>
      <c r="M60" s="4">
        <f>LOOKUP(2,1/('條件(勿動)'!$A:$A=ROUNDUP(H60,0))/('條件(勿動)'!$B:$B=學員資料!D60),('條件(勿動)'!$C:$C))</f>
        <v>0</v>
      </c>
      <c r="N60" s="44">
        <f>LOOKUP(2,1/('條件(勿動)'!$A:$A=ROUNDUP(H60,0))/('條件(勿動)'!$B:$B=學員資料!D60),('條件(勿動)'!$D:$D))</f>
        <v>0</v>
      </c>
      <c r="O60" s="4">
        <f>LOOKUP(2,1/('條件(勿動)'!$E:$E=ROUNDUP(I60,0))/('條件(勿動)'!$F:$F=學員資料!D60),('條件(勿動)'!$G:$G))</f>
        <v>0</v>
      </c>
      <c r="P60" s="44">
        <f>LOOKUP(2,1/('條件(勿動)'!$E:$E=ROUNDUP(I60,0))/('條件(勿動)'!$F:$F=學員資料!D60),('條件(勿動)'!$H:$H))</f>
        <v>0</v>
      </c>
      <c r="Q60" s="4">
        <f>INDEX('條件(勿動)'!$J$2:$K$20,MATCH(學員資料!R60,'條件(勿動)'!$K$2:$K$20,0),1)</f>
        <v>0</v>
      </c>
      <c r="R60" s="44">
        <f t="shared" si="4"/>
        <v>0</v>
      </c>
      <c r="S60" s="4" t="str">
        <f t="shared" si="5"/>
        <v/>
      </c>
      <c r="T60" s="4" t="str">
        <f t="shared" si="6"/>
        <v/>
      </c>
      <c r="U60" s="4" t="str">
        <f t="shared" si="11"/>
        <v/>
      </c>
      <c r="V60" s="5">
        <f t="shared" si="7"/>
        <v>0</v>
      </c>
      <c r="W60" s="4" t="str">
        <f t="shared" si="8"/>
        <v/>
      </c>
      <c r="X60" s="4" t="str">
        <f t="shared" si="9"/>
        <v/>
      </c>
      <c r="Y60" s="4" t="str">
        <f t="shared" si="10"/>
        <v/>
      </c>
    </row>
    <row r="61" spans="1:25" x14ac:dyDescent="0.25">
      <c r="A61" s="6">
        <v>57</v>
      </c>
      <c r="B61" s="6"/>
      <c r="C61" s="6"/>
      <c r="D61" s="6"/>
      <c r="E61" s="6"/>
      <c r="F61" s="6"/>
      <c r="G61" s="6"/>
      <c r="H61" s="6"/>
      <c r="I61" s="7"/>
      <c r="J61" s="7"/>
      <c r="K61" s="7"/>
      <c r="L61" s="24"/>
      <c r="M61" s="4">
        <f>LOOKUP(2,1/('條件(勿動)'!$A:$A=ROUNDUP(H61,0))/('條件(勿動)'!$B:$B=學員資料!D61),('條件(勿動)'!$C:$C))</f>
        <v>0</v>
      </c>
      <c r="N61" s="44">
        <f>LOOKUP(2,1/('條件(勿動)'!$A:$A=ROUNDUP(H61,0))/('條件(勿動)'!$B:$B=學員資料!D61),('條件(勿動)'!$D:$D))</f>
        <v>0</v>
      </c>
      <c r="O61" s="4">
        <f>LOOKUP(2,1/('條件(勿動)'!$E:$E=ROUNDUP(I61,0))/('條件(勿動)'!$F:$F=學員資料!D61),('條件(勿動)'!$G:$G))</f>
        <v>0</v>
      </c>
      <c r="P61" s="44">
        <f>LOOKUP(2,1/('條件(勿動)'!$E:$E=ROUNDUP(I61,0))/('條件(勿動)'!$F:$F=學員資料!D61),('條件(勿動)'!$H:$H))</f>
        <v>0</v>
      </c>
      <c r="Q61" s="4">
        <f>INDEX('條件(勿動)'!$J$2:$K$20,MATCH(學員資料!R61,'條件(勿動)'!$K$2:$K$20,0),1)</f>
        <v>0</v>
      </c>
      <c r="R61" s="44">
        <f t="shared" si="4"/>
        <v>0</v>
      </c>
      <c r="S61" s="4" t="str">
        <f t="shared" si="5"/>
        <v/>
      </c>
      <c r="T61" s="4" t="str">
        <f t="shared" si="6"/>
        <v/>
      </c>
      <c r="U61" s="4" t="str">
        <f t="shared" si="11"/>
        <v/>
      </c>
      <c r="V61" s="5">
        <f t="shared" si="7"/>
        <v>0</v>
      </c>
      <c r="W61" s="4" t="str">
        <f t="shared" si="8"/>
        <v/>
      </c>
      <c r="X61" s="4" t="str">
        <f t="shared" si="9"/>
        <v/>
      </c>
      <c r="Y61" s="4" t="str">
        <f t="shared" si="10"/>
        <v/>
      </c>
    </row>
    <row r="62" spans="1:25" x14ac:dyDescent="0.25">
      <c r="A62" s="6">
        <v>58</v>
      </c>
      <c r="B62" s="6"/>
      <c r="C62" s="6"/>
      <c r="D62" s="6"/>
      <c r="E62" s="6"/>
      <c r="F62" s="6"/>
      <c r="G62" s="6"/>
      <c r="H62" s="6"/>
      <c r="I62" s="7"/>
      <c r="J62" s="7"/>
      <c r="K62" s="7"/>
      <c r="L62" s="24"/>
      <c r="M62" s="4">
        <f>LOOKUP(2,1/('條件(勿動)'!$A:$A=ROUNDUP(H62,0))/('條件(勿動)'!$B:$B=學員資料!D62),('條件(勿動)'!$C:$C))</f>
        <v>0</v>
      </c>
      <c r="N62" s="44">
        <f>LOOKUP(2,1/('條件(勿動)'!$A:$A=ROUNDUP(H62,0))/('條件(勿動)'!$B:$B=學員資料!D62),('條件(勿動)'!$D:$D))</f>
        <v>0</v>
      </c>
      <c r="O62" s="4">
        <f>LOOKUP(2,1/('條件(勿動)'!$E:$E=ROUNDUP(I62,0))/('條件(勿動)'!$F:$F=學員資料!D62),('條件(勿動)'!$G:$G))</f>
        <v>0</v>
      </c>
      <c r="P62" s="44">
        <f>LOOKUP(2,1/('條件(勿動)'!$E:$E=ROUNDUP(I62,0))/('條件(勿動)'!$F:$F=學員資料!D62),('條件(勿動)'!$H:$H))</f>
        <v>0</v>
      </c>
      <c r="Q62" s="4">
        <f>INDEX('條件(勿動)'!$J$2:$K$20,MATCH(學員資料!R62,'條件(勿動)'!$K$2:$K$20,0),1)</f>
        <v>0</v>
      </c>
      <c r="R62" s="44">
        <f t="shared" si="4"/>
        <v>0</v>
      </c>
      <c r="S62" s="4" t="str">
        <f t="shared" si="5"/>
        <v/>
      </c>
      <c r="T62" s="4" t="str">
        <f t="shared" si="6"/>
        <v/>
      </c>
      <c r="U62" s="4" t="str">
        <f t="shared" si="11"/>
        <v/>
      </c>
      <c r="V62" s="5">
        <f t="shared" si="7"/>
        <v>0</v>
      </c>
      <c r="W62" s="4" t="str">
        <f t="shared" si="8"/>
        <v/>
      </c>
      <c r="X62" s="4" t="str">
        <f t="shared" si="9"/>
        <v/>
      </c>
      <c r="Y62" s="4" t="str">
        <f t="shared" si="10"/>
        <v/>
      </c>
    </row>
    <row r="63" spans="1:25" x14ac:dyDescent="0.25">
      <c r="V63" s="39"/>
    </row>
    <row r="64" spans="1:25" x14ac:dyDescent="0.25">
      <c r="V64" s="39"/>
    </row>
    <row r="65" spans="22:22" x14ac:dyDescent="0.25">
      <c r="V65" s="39"/>
    </row>
    <row r="66" spans="22:22" x14ac:dyDescent="0.25">
      <c r="V66" s="39"/>
    </row>
    <row r="67" spans="22:22" x14ac:dyDescent="0.25">
      <c r="V67" s="39"/>
    </row>
    <row r="68" spans="22:22" x14ac:dyDescent="0.25">
      <c r="V68" s="39"/>
    </row>
    <row r="69" spans="22:22" x14ac:dyDescent="0.25">
      <c r="V69" s="39"/>
    </row>
    <row r="70" spans="22:22" x14ac:dyDescent="0.25">
      <c r="V70" s="39"/>
    </row>
    <row r="71" spans="22:22" x14ac:dyDescent="0.25">
      <c r="V71" s="39"/>
    </row>
    <row r="72" spans="22:22" x14ac:dyDescent="0.25">
      <c r="V72" s="39"/>
    </row>
    <row r="73" spans="22:22" x14ac:dyDescent="0.25">
      <c r="V73" s="39"/>
    </row>
    <row r="74" spans="22:22" x14ac:dyDescent="0.25">
      <c r="V74" s="39"/>
    </row>
    <row r="75" spans="22:22" x14ac:dyDescent="0.25">
      <c r="V75" s="39"/>
    </row>
    <row r="76" spans="22:22" x14ac:dyDescent="0.25">
      <c r="V76" s="39"/>
    </row>
    <row r="77" spans="22:22" x14ac:dyDescent="0.25">
      <c r="V77" s="39"/>
    </row>
    <row r="78" spans="22:22" x14ac:dyDescent="0.25">
      <c r="V78" s="39"/>
    </row>
    <row r="79" spans="22:22" x14ac:dyDescent="0.25">
      <c r="V79" s="39"/>
    </row>
    <row r="80" spans="22:22" x14ac:dyDescent="0.25">
      <c r="V80" s="39"/>
    </row>
    <row r="81" spans="22:22" x14ac:dyDescent="0.25">
      <c r="V81" s="39"/>
    </row>
    <row r="82" spans="22:22" x14ac:dyDescent="0.25">
      <c r="V82" s="39"/>
    </row>
    <row r="83" spans="22:22" x14ac:dyDescent="0.25">
      <c r="V83" s="39"/>
    </row>
    <row r="84" spans="22:22" x14ac:dyDescent="0.25">
      <c r="V84" s="39"/>
    </row>
    <row r="85" spans="22:22" x14ac:dyDescent="0.25">
      <c r="V85" s="39"/>
    </row>
    <row r="86" spans="22:22" x14ac:dyDescent="0.25">
      <c r="V86" s="39"/>
    </row>
    <row r="87" spans="22:22" x14ac:dyDescent="0.25">
      <c r="V87" s="39"/>
    </row>
    <row r="88" spans="22:22" x14ac:dyDescent="0.25">
      <c r="V88" s="39"/>
    </row>
    <row r="89" spans="22:22" x14ac:dyDescent="0.25">
      <c r="V89" s="39"/>
    </row>
    <row r="90" spans="22:22" x14ac:dyDescent="0.25">
      <c r="V90" s="39"/>
    </row>
    <row r="91" spans="22:22" x14ac:dyDescent="0.25">
      <c r="V91" s="39"/>
    </row>
    <row r="92" spans="22:22" x14ac:dyDescent="0.25">
      <c r="V92" s="39"/>
    </row>
    <row r="93" spans="22:22" x14ac:dyDescent="0.25">
      <c r="V93" s="39"/>
    </row>
    <row r="94" spans="22:22" x14ac:dyDescent="0.25">
      <c r="V94" s="39"/>
    </row>
    <row r="95" spans="22:22" x14ac:dyDescent="0.25">
      <c r="V95" s="39"/>
    </row>
    <row r="96" spans="22:22" x14ac:dyDescent="0.25">
      <c r="V96" s="39"/>
    </row>
    <row r="97" spans="22:22" x14ac:dyDescent="0.25">
      <c r="V97" s="39"/>
    </row>
    <row r="98" spans="22:22" x14ac:dyDescent="0.25">
      <c r="V98" s="39"/>
    </row>
    <row r="99" spans="22:22" x14ac:dyDescent="0.25">
      <c r="V99" s="39"/>
    </row>
    <row r="100" spans="22:22" x14ac:dyDescent="0.25">
      <c r="V100" s="39"/>
    </row>
    <row r="101" spans="22:22" x14ac:dyDescent="0.25">
      <c r="V101" s="39"/>
    </row>
    <row r="102" spans="22:22" x14ac:dyDescent="0.25">
      <c r="V102" s="39"/>
    </row>
    <row r="103" spans="22:22" x14ac:dyDescent="0.25">
      <c r="V103" s="39"/>
    </row>
    <row r="104" spans="22:22" x14ac:dyDescent="0.25">
      <c r="V104" s="39"/>
    </row>
    <row r="105" spans="22:22" x14ac:dyDescent="0.25">
      <c r="V105" s="39"/>
    </row>
    <row r="106" spans="22:22" x14ac:dyDescent="0.25">
      <c r="V106" s="39"/>
    </row>
    <row r="107" spans="22:22" x14ac:dyDescent="0.25">
      <c r="V107" s="39"/>
    </row>
    <row r="108" spans="22:22" x14ac:dyDescent="0.25">
      <c r="V108" s="39"/>
    </row>
    <row r="109" spans="22:22" x14ac:dyDescent="0.25">
      <c r="V109" s="39"/>
    </row>
    <row r="110" spans="22:22" x14ac:dyDescent="0.25">
      <c r="V110" s="39"/>
    </row>
    <row r="111" spans="22:22" x14ac:dyDescent="0.25">
      <c r="V111" s="39"/>
    </row>
    <row r="112" spans="22:22" x14ac:dyDescent="0.25">
      <c r="V112" s="39"/>
    </row>
    <row r="113" spans="22:22" x14ac:dyDescent="0.25">
      <c r="V113" s="39"/>
    </row>
    <row r="114" spans="22:22" x14ac:dyDescent="0.25">
      <c r="V114" s="39"/>
    </row>
    <row r="115" spans="22:22" x14ac:dyDescent="0.25">
      <c r="V115" s="39"/>
    </row>
    <row r="116" spans="22:22" x14ac:dyDescent="0.25">
      <c r="V116" s="39"/>
    </row>
    <row r="117" spans="22:22" x14ac:dyDescent="0.25">
      <c r="V117" s="39"/>
    </row>
    <row r="118" spans="22:22" x14ac:dyDescent="0.25">
      <c r="V118" s="39"/>
    </row>
    <row r="119" spans="22:22" x14ac:dyDescent="0.25">
      <c r="V119" s="39"/>
    </row>
    <row r="120" spans="22:22" x14ac:dyDescent="0.25">
      <c r="V120" s="39"/>
    </row>
    <row r="121" spans="22:22" x14ac:dyDescent="0.25">
      <c r="V121" s="39"/>
    </row>
    <row r="122" spans="22:22" x14ac:dyDescent="0.25">
      <c r="V122" s="39"/>
    </row>
    <row r="123" spans="22:22" x14ac:dyDescent="0.25">
      <c r="V123" s="39"/>
    </row>
    <row r="124" spans="22:22" x14ac:dyDescent="0.25">
      <c r="V124" s="39"/>
    </row>
    <row r="125" spans="22:22" x14ac:dyDescent="0.25">
      <c r="V125" s="39"/>
    </row>
    <row r="126" spans="22:22" x14ac:dyDescent="0.25">
      <c r="V126" s="39"/>
    </row>
    <row r="127" spans="22:22" x14ac:dyDescent="0.25">
      <c r="V127" s="39"/>
    </row>
    <row r="128" spans="22:22" x14ac:dyDescent="0.25">
      <c r="V128" s="39"/>
    </row>
    <row r="129" spans="22:22" x14ac:dyDescent="0.25">
      <c r="V129" s="39"/>
    </row>
    <row r="130" spans="22:22" x14ac:dyDescent="0.25">
      <c r="V130" s="39"/>
    </row>
    <row r="131" spans="22:22" x14ac:dyDescent="0.25">
      <c r="V131" s="39"/>
    </row>
    <row r="132" spans="22:22" x14ac:dyDescent="0.25">
      <c r="V132" s="39"/>
    </row>
    <row r="133" spans="22:22" x14ac:dyDescent="0.25">
      <c r="V133" s="39"/>
    </row>
    <row r="134" spans="22:22" x14ac:dyDescent="0.25">
      <c r="V134" s="39"/>
    </row>
    <row r="135" spans="22:22" x14ac:dyDescent="0.25">
      <c r="V135" s="39"/>
    </row>
    <row r="136" spans="22:22" x14ac:dyDescent="0.25">
      <c r="V136" s="39"/>
    </row>
    <row r="137" spans="22:22" x14ac:dyDescent="0.25">
      <c r="V137" s="39"/>
    </row>
    <row r="138" spans="22:22" x14ac:dyDescent="0.25">
      <c r="V138" s="39"/>
    </row>
    <row r="139" spans="22:22" x14ac:dyDescent="0.25">
      <c r="V139" s="39"/>
    </row>
    <row r="140" spans="22:22" x14ac:dyDescent="0.25">
      <c r="V140" s="39"/>
    </row>
    <row r="141" spans="22:22" x14ac:dyDescent="0.25">
      <c r="V141" s="39"/>
    </row>
    <row r="142" spans="22:22" x14ac:dyDescent="0.25">
      <c r="V142" s="39"/>
    </row>
    <row r="143" spans="22:22" x14ac:dyDescent="0.25">
      <c r="V143" s="39"/>
    </row>
    <row r="144" spans="22:22" x14ac:dyDescent="0.25">
      <c r="V144" s="39"/>
    </row>
    <row r="145" spans="22:22" x14ac:dyDescent="0.25">
      <c r="V145" s="39"/>
    </row>
    <row r="146" spans="22:22" x14ac:dyDescent="0.25">
      <c r="V146" s="39"/>
    </row>
    <row r="147" spans="22:22" x14ac:dyDescent="0.25">
      <c r="V147" s="39"/>
    </row>
    <row r="148" spans="22:22" x14ac:dyDescent="0.25">
      <c r="V148" s="39"/>
    </row>
    <row r="149" spans="22:22" x14ac:dyDescent="0.25">
      <c r="V149" s="39"/>
    </row>
    <row r="150" spans="22:22" x14ac:dyDescent="0.25">
      <c r="V150" s="39"/>
    </row>
    <row r="151" spans="22:22" x14ac:dyDescent="0.25">
      <c r="V151" s="39"/>
    </row>
    <row r="152" spans="22:22" x14ac:dyDescent="0.25">
      <c r="V152" s="39"/>
    </row>
    <row r="153" spans="22:22" x14ac:dyDescent="0.25">
      <c r="V153" s="39"/>
    </row>
    <row r="154" spans="22:22" x14ac:dyDescent="0.25">
      <c r="V154" s="39"/>
    </row>
    <row r="155" spans="22:22" x14ac:dyDescent="0.25">
      <c r="V155" s="39"/>
    </row>
    <row r="156" spans="22:22" x14ac:dyDescent="0.25">
      <c r="V156" s="39"/>
    </row>
    <row r="157" spans="22:22" x14ac:dyDescent="0.25">
      <c r="V157" s="39"/>
    </row>
    <row r="158" spans="22:22" x14ac:dyDescent="0.25">
      <c r="V158" s="39"/>
    </row>
    <row r="159" spans="22:22" x14ac:dyDescent="0.25">
      <c r="V159" s="39"/>
    </row>
    <row r="160" spans="22:22" x14ac:dyDescent="0.25">
      <c r="V160" s="39"/>
    </row>
    <row r="161" spans="22:22" x14ac:dyDescent="0.25">
      <c r="V161" s="39"/>
    </row>
    <row r="162" spans="22:22" x14ac:dyDescent="0.25">
      <c r="V162" s="39"/>
    </row>
    <row r="163" spans="22:22" x14ac:dyDescent="0.25">
      <c r="V163" s="39"/>
    </row>
    <row r="164" spans="22:22" x14ac:dyDescent="0.25">
      <c r="V164" s="39"/>
    </row>
    <row r="165" spans="22:22" x14ac:dyDescent="0.25">
      <c r="V165" s="39"/>
    </row>
    <row r="166" spans="22:22" x14ac:dyDescent="0.25">
      <c r="V166" s="39"/>
    </row>
    <row r="167" spans="22:22" x14ac:dyDescent="0.25">
      <c r="V167" s="39"/>
    </row>
    <row r="168" spans="22:22" x14ac:dyDescent="0.25">
      <c r="V168" s="39"/>
    </row>
    <row r="169" spans="22:22" x14ac:dyDescent="0.25">
      <c r="V169" s="39"/>
    </row>
    <row r="170" spans="22:22" x14ac:dyDescent="0.25">
      <c r="V170" s="39"/>
    </row>
    <row r="171" spans="22:22" x14ac:dyDescent="0.25">
      <c r="V171" s="39"/>
    </row>
    <row r="172" spans="22:22" x14ac:dyDescent="0.25">
      <c r="V172" s="39"/>
    </row>
    <row r="173" spans="22:22" x14ac:dyDescent="0.25">
      <c r="V173" s="39"/>
    </row>
    <row r="174" spans="22:22" x14ac:dyDescent="0.25">
      <c r="V174" s="39"/>
    </row>
    <row r="175" spans="22:22" x14ac:dyDescent="0.25">
      <c r="V175" s="39"/>
    </row>
    <row r="176" spans="22:22" x14ac:dyDescent="0.25">
      <c r="V176" s="39"/>
    </row>
    <row r="177" spans="22:22" x14ac:dyDescent="0.25">
      <c r="V177" s="39"/>
    </row>
    <row r="178" spans="22:22" x14ac:dyDescent="0.25">
      <c r="V178" s="39"/>
    </row>
    <row r="179" spans="22:22" x14ac:dyDescent="0.25">
      <c r="V179" s="39"/>
    </row>
    <row r="180" spans="22:22" x14ac:dyDescent="0.25">
      <c r="V180" s="39"/>
    </row>
    <row r="181" spans="22:22" x14ac:dyDescent="0.25">
      <c r="V181" s="39"/>
    </row>
    <row r="182" spans="22:22" x14ac:dyDescent="0.25">
      <c r="V182" s="39"/>
    </row>
    <row r="183" spans="22:22" x14ac:dyDescent="0.25">
      <c r="V183" s="39"/>
    </row>
    <row r="184" spans="22:22" x14ac:dyDescent="0.25">
      <c r="V184" s="39"/>
    </row>
    <row r="185" spans="22:22" x14ac:dyDescent="0.25">
      <c r="V185" s="39"/>
    </row>
    <row r="186" spans="22:22" x14ac:dyDescent="0.25">
      <c r="V186" s="39"/>
    </row>
    <row r="187" spans="22:22" x14ac:dyDescent="0.25">
      <c r="V187" s="39"/>
    </row>
    <row r="188" spans="22:22" x14ac:dyDescent="0.25">
      <c r="V188" s="39"/>
    </row>
    <row r="189" spans="22:22" x14ac:dyDescent="0.25">
      <c r="V189" s="39"/>
    </row>
    <row r="190" spans="22:22" x14ac:dyDescent="0.25">
      <c r="V190" s="39"/>
    </row>
    <row r="191" spans="22:22" x14ac:dyDescent="0.25">
      <c r="V191" s="39"/>
    </row>
    <row r="192" spans="22:22" x14ac:dyDescent="0.25">
      <c r="V192" s="39"/>
    </row>
    <row r="193" spans="22:22" x14ac:dyDescent="0.25">
      <c r="V193" s="39"/>
    </row>
    <row r="194" spans="22:22" x14ac:dyDescent="0.25">
      <c r="V194" s="39"/>
    </row>
    <row r="195" spans="22:22" x14ac:dyDescent="0.25">
      <c r="V195" s="39"/>
    </row>
    <row r="196" spans="22:22" x14ac:dyDescent="0.25">
      <c r="V196" s="39"/>
    </row>
    <row r="197" spans="22:22" x14ac:dyDescent="0.25">
      <c r="V197" s="39"/>
    </row>
    <row r="198" spans="22:22" x14ac:dyDescent="0.25">
      <c r="V198" s="39"/>
    </row>
    <row r="199" spans="22:22" x14ac:dyDescent="0.25">
      <c r="V199" s="39"/>
    </row>
    <row r="200" spans="22:22" x14ac:dyDescent="0.25">
      <c r="V200" s="39"/>
    </row>
    <row r="201" spans="22:22" x14ac:dyDescent="0.25">
      <c r="V201" s="39"/>
    </row>
    <row r="202" spans="22:22" x14ac:dyDescent="0.25">
      <c r="V202" s="39"/>
    </row>
    <row r="203" spans="22:22" x14ac:dyDescent="0.25">
      <c r="V203" s="39"/>
    </row>
    <row r="204" spans="22:22" x14ac:dyDescent="0.25">
      <c r="V204" s="39"/>
    </row>
    <row r="205" spans="22:22" x14ac:dyDescent="0.25">
      <c r="V205" s="39"/>
    </row>
    <row r="206" spans="22:22" x14ac:dyDescent="0.25">
      <c r="V206" s="39"/>
    </row>
    <row r="207" spans="22:22" x14ac:dyDescent="0.25">
      <c r="V207" s="39"/>
    </row>
    <row r="208" spans="22:22" x14ac:dyDescent="0.25">
      <c r="V208" s="39"/>
    </row>
    <row r="209" spans="22:22" x14ac:dyDescent="0.25">
      <c r="V209" s="39"/>
    </row>
    <row r="210" spans="22:22" x14ac:dyDescent="0.25">
      <c r="V210" s="39"/>
    </row>
    <row r="211" spans="22:22" x14ac:dyDescent="0.25">
      <c r="V211" s="39"/>
    </row>
    <row r="212" spans="22:22" x14ac:dyDescent="0.25">
      <c r="V212" s="39"/>
    </row>
    <row r="213" spans="22:22" x14ac:dyDescent="0.25">
      <c r="V213" s="39"/>
    </row>
    <row r="214" spans="22:22" x14ac:dyDescent="0.25">
      <c r="V214" s="39"/>
    </row>
    <row r="215" spans="22:22" x14ac:dyDescent="0.25">
      <c r="V215" s="39"/>
    </row>
    <row r="216" spans="22:22" x14ac:dyDescent="0.25">
      <c r="V216" s="39"/>
    </row>
    <row r="217" spans="22:22" x14ac:dyDescent="0.25">
      <c r="V217" s="39"/>
    </row>
    <row r="218" spans="22:22" x14ac:dyDescent="0.25">
      <c r="V218" s="39"/>
    </row>
    <row r="219" spans="22:22" x14ac:dyDescent="0.25">
      <c r="V219" s="39"/>
    </row>
    <row r="220" spans="22:22" x14ac:dyDescent="0.25">
      <c r="V220" s="39"/>
    </row>
    <row r="221" spans="22:22" x14ac:dyDescent="0.25">
      <c r="V221" s="39"/>
    </row>
    <row r="222" spans="22:22" x14ac:dyDescent="0.25">
      <c r="V222" s="39"/>
    </row>
    <row r="223" spans="22:22" x14ac:dyDescent="0.25">
      <c r="V223" s="39"/>
    </row>
    <row r="224" spans="22:22" x14ac:dyDescent="0.25">
      <c r="V224" s="39"/>
    </row>
    <row r="225" spans="22:22" x14ac:dyDescent="0.25">
      <c r="V225" s="39"/>
    </row>
    <row r="226" spans="22:22" x14ac:dyDescent="0.25">
      <c r="V226" s="39"/>
    </row>
    <row r="227" spans="22:22" x14ac:dyDescent="0.25">
      <c r="V227" s="39"/>
    </row>
    <row r="228" spans="22:22" x14ac:dyDescent="0.25">
      <c r="V228" s="39"/>
    </row>
    <row r="229" spans="22:22" x14ac:dyDescent="0.25">
      <c r="V229" s="39"/>
    </row>
    <row r="230" spans="22:22" x14ac:dyDescent="0.25">
      <c r="V230" s="39"/>
    </row>
    <row r="231" spans="22:22" x14ac:dyDescent="0.25">
      <c r="V231" s="39"/>
    </row>
    <row r="232" spans="22:22" x14ac:dyDescent="0.25">
      <c r="V232" s="39"/>
    </row>
    <row r="233" spans="22:22" x14ac:dyDescent="0.25">
      <c r="V233" s="39"/>
    </row>
    <row r="234" spans="22:22" x14ac:dyDescent="0.25">
      <c r="V234" s="39"/>
    </row>
    <row r="235" spans="22:22" x14ac:dyDescent="0.25">
      <c r="V235" s="39"/>
    </row>
    <row r="236" spans="22:22" x14ac:dyDescent="0.25">
      <c r="V236" s="39"/>
    </row>
    <row r="237" spans="22:22" x14ac:dyDescent="0.25">
      <c r="V237" s="39"/>
    </row>
    <row r="238" spans="22:22" x14ac:dyDescent="0.25">
      <c r="V238" s="39"/>
    </row>
    <row r="239" spans="22:22" x14ac:dyDescent="0.25">
      <c r="V239" s="39"/>
    </row>
    <row r="240" spans="22:22" x14ac:dyDescent="0.25">
      <c r="V240" s="39"/>
    </row>
    <row r="241" spans="22:22" x14ac:dyDescent="0.25">
      <c r="V241" s="39"/>
    </row>
    <row r="242" spans="22:22" x14ac:dyDescent="0.25">
      <c r="V242" s="39"/>
    </row>
    <row r="243" spans="22:22" x14ac:dyDescent="0.25">
      <c r="V243" s="39"/>
    </row>
    <row r="244" spans="22:22" x14ac:dyDescent="0.25">
      <c r="V244" s="39"/>
    </row>
    <row r="245" spans="22:22" x14ac:dyDescent="0.25">
      <c r="V245" s="39"/>
    </row>
    <row r="246" spans="22:22" x14ac:dyDescent="0.25">
      <c r="V246" s="39"/>
    </row>
    <row r="247" spans="22:22" x14ac:dyDescent="0.25">
      <c r="V247" s="39"/>
    </row>
    <row r="248" spans="22:22" x14ac:dyDescent="0.25">
      <c r="V248" s="39"/>
    </row>
    <row r="249" spans="22:22" x14ac:dyDescent="0.25">
      <c r="V249" s="39"/>
    </row>
    <row r="250" spans="22:22" x14ac:dyDescent="0.25">
      <c r="V250" s="39"/>
    </row>
    <row r="251" spans="22:22" x14ac:dyDescent="0.25">
      <c r="V251" s="39"/>
    </row>
    <row r="252" spans="22:22" x14ac:dyDescent="0.25">
      <c r="V252" s="39"/>
    </row>
    <row r="253" spans="22:22" x14ac:dyDescent="0.25">
      <c r="V253" s="39"/>
    </row>
    <row r="254" spans="22:22" x14ac:dyDescent="0.25">
      <c r="V254" s="39"/>
    </row>
    <row r="255" spans="22:22" x14ac:dyDescent="0.25">
      <c r="V255" s="39"/>
    </row>
    <row r="256" spans="22:22" x14ac:dyDescent="0.25">
      <c r="V256" s="39"/>
    </row>
    <row r="257" spans="22:22" x14ac:dyDescent="0.25">
      <c r="V257" s="39"/>
    </row>
    <row r="258" spans="22:22" x14ac:dyDescent="0.25">
      <c r="V258" s="39"/>
    </row>
    <row r="259" spans="22:22" x14ac:dyDescent="0.25">
      <c r="V259" s="39"/>
    </row>
    <row r="260" spans="22:22" x14ac:dyDescent="0.25">
      <c r="V260" s="39"/>
    </row>
    <row r="261" spans="22:22" x14ac:dyDescent="0.25">
      <c r="V261" s="39"/>
    </row>
    <row r="262" spans="22:22" x14ac:dyDescent="0.25">
      <c r="V262" s="39"/>
    </row>
    <row r="263" spans="22:22" x14ac:dyDescent="0.25">
      <c r="V263" s="39"/>
    </row>
    <row r="264" spans="22:22" x14ac:dyDescent="0.25">
      <c r="V264" s="39"/>
    </row>
    <row r="265" spans="22:22" x14ac:dyDescent="0.25">
      <c r="V265" s="39"/>
    </row>
    <row r="266" spans="22:22" x14ac:dyDescent="0.25">
      <c r="V266" s="39"/>
    </row>
    <row r="267" spans="22:22" x14ac:dyDescent="0.25">
      <c r="V267" s="39"/>
    </row>
    <row r="268" spans="22:22" x14ac:dyDescent="0.25">
      <c r="V268" s="39"/>
    </row>
    <row r="269" spans="22:22" x14ac:dyDescent="0.25">
      <c r="V269" s="39"/>
    </row>
    <row r="270" spans="22:22" x14ac:dyDescent="0.25">
      <c r="V270" s="39"/>
    </row>
    <row r="271" spans="22:22" x14ac:dyDescent="0.25">
      <c r="V271" s="39"/>
    </row>
    <row r="272" spans="22:22" x14ac:dyDescent="0.25">
      <c r="V272" s="39"/>
    </row>
    <row r="273" spans="22:22" x14ac:dyDescent="0.25">
      <c r="V273" s="39"/>
    </row>
    <row r="274" spans="22:22" x14ac:dyDescent="0.25">
      <c r="V274" s="39"/>
    </row>
    <row r="275" spans="22:22" x14ac:dyDescent="0.25">
      <c r="V275" s="39"/>
    </row>
    <row r="276" spans="22:22" x14ac:dyDescent="0.25">
      <c r="V276" s="39"/>
    </row>
    <row r="277" spans="22:22" x14ac:dyDescent="0.25">
      <c r="V277" s="39"/>
    </row>
    <row r="278" spans="22:22" x14ac:dyDescent="0.25">
      <c r="V278" s="39"/>
    </row>
    <row r="279" spans="22:22" x14ac:dyDescent="0.25">
      <c r="V279" s="39"/>
    </row>
    <row r="280" spans="22:22" x14ac:dyDescent="0.25">
      <c r="V280" s="39"/>
    </row>
    <row r="281" spans="22:22" x14ac:dyDescent="0.25">
      <c r="V281" s="39"/>
    </row>
    <row r="282" spans="22:22" x14ac:dyDescent="0.25">
      <c r="V282" s="39"/>
    </row>
    <row r="283" spans="22:22" x14ac:dyDescent="0.25">
      <c r="V283" s="39"/>
    </row>
    <row r="284" spans="22:22" x14ac:dyDescent="0.25">
      <c r="V284" s="39"/>
    </row>
    <row r="285" spans="22:22" x14ac:dyDescent="0.25">
      <c r="V285" s="39"/>
    </row>
    <row r="286" spans="22:22" x14ac:dyDescent="0.25">
      <c r="V286" s="39"/>
    </row>
    <row r="287" spans="22:22" x14ac:dyDescent="0.25">
      <c r="V287" s="39"/>
    </row>
    <row r="288" spans="22:22" x14ac:dyDescent="0.25">
      <c r="V288" s="39"/>
    </row>
    <row r="289" spans="22:22" x14ac:dyDescent="0.25">
      <c r="V289" s="39"/>
    </row>
    <row r="290" spans="22:22" x14ac:dyDescent="0.25">
      <c r="V290" s="39"/>
    </row>
    <row r="291" spans="22:22" x14ac:dyDescent="0.25">
      <c r="V291" s="39"/>
    </row>
    <row r="292" spans="22:22" x14ac:dyDescent="0.25">
      <c r="V292" s="39"/>
    </row>
    <row r="293" spans="22:22" x14ac:dyDescent="0.25">
      <c r="V293" s="39"/>
    </row>
    <row r="294" spans="22:22" x14ac:dyDescent="0.25">
      <c r="V294" s="39"/>
    </row>
    <row r="295" spans="22:22" x14ac:dyDescent="0.25">
      <c r="V295" s="39"/>
    </row>
    <row r="296" spans="22:22" x14ac:dyDescent="0.25">
      <c r="V296" s="39"/>
    </row>
    <row r="297" spans="22:22" x14ac:dyDescent="0.25">
      <c r="V297" s="39"/>
    </row>
    <row r="298" spans="22:22" x14ac:dyDescent="0.25">
      <c r="V298" s="39"/>
    </row>
    <row r="299" spans="22:22" x14ac:dyDescent="0.25">
      <c r="V299" s="39"/>
    </row>
    <row r="300" spans="22:22" x14ac:dyDescent="0.25">
      <c r="V300" s="39"/>
    </row>
    <row r="301" spans="22:22" x14ac:dyDescent="0.25">
      <c r="V301" s="39"/>
    </row>
    <row r="302" spans="22:22" x14ac:dyDescent="0.25">
      <c r="V302" s="39"/>
    </row>
    <row r="303" spans="22:22" x14ac:dyDescent="0.25">
      <c r="V303" s="39"/>
    </row>
    <row r="304" spans="22:22" x14ac:dyDescent="0.25">
      <c r="V304" s="39"/>
    </row>
    <row r="305" spans="22:22" x14ac:dyDescent="0.25">
      <c r="V305" s="39"/>
    </row>
    <row r="306" spans="22:22" x14ac:dyDescent="0.25">
      <c r="V306" s="39"/>
    </row>
    <row r="307" spans="22:22" x14ac:dyDescent="0.25">
      <c r="V307" s="39"/>
    </row>
    <row r="308" spans="22:22" x14ac:dyDescent="0.25">
      <c r="V308" s="39"/>
    </row>
    <row r="309" spans="22:22" x14ac:dyDescent="0.25">
      <c r="V309" s="39"/>
    </row>
    <row r="310" spans="22:22" x14ac:dyDescent="0.25">
      <c r="V310" s="39"/>
    </row>
    <row r="311" spans="22:22" x14ac:dyDescent="0.25">
      <c r="V311" s="39"/>
    </row>
    <row r="312" spans="22:22" x14ac:dyDescent="0.25">
      <c r="V312" s="39"/>
    </row>
    <row r="313" spans="22:22" x14ac:dyDescent="0.25">
      <c r="V313" s="39"/>
    </row>
    <row r="314" spans="22:22" x14ac:dyDescent="0.25">
      <c r="V314" s="39"/>
    </row>
    <row r="315" spans="22:22" x14ac:dyDescent="0.25">
      <c r="V315" s="39"/>
    </row>
    <row r="316" spans="22:22" x14ac:dyDescent="0.25">
      <c r="V316" s="39"/>
    </row>
    <row r="317" spans="22:22" x14ac:dyDescent="0.25">
      <c r="V317" s="39"/>
    </row>
    <row r="318" spans="22:22" x14ac:dyDescent="0.25">
      <c r="V318" s="39"/>
    </row>
    <row r="319" spans="22:22" x14ac:dyDescent="0.25">
      <c r="V319" s="39"/>
    </row>
    <row r="320" spans="22:22" x14ac:dyDescent="0.25">
      <c r="V320" s="39"/>
    </row>
    <row r="321" spans="22:22" x14ac:dyDescent="0.25">
      <c r="V321" s="39"/>
    </row>
    <row r="322" spans="22:22" x14ac:dyDescent="0.25">
      <c r="V322" s="39"/>
    </row>
    <row r="323" spans="22:22" x14ac:dyDescent="0.25">
      <c r="V323" s="39"/>
    </row>
    <row r="324" spans="22:22" x14ac:dyDescent="0.25">
      <c r="V324" s="39"/>
    </row>
    <row r="325" spans="22:22" x14ac:dyDescent="0.25">
      <c r="V325" s="39"/>
    </row>
    <row r="326" spans="22:22" x14ac:dyDescent="0.25">
      <c r="V326" s="39"/>
    </row>
    <row r="327" spans="22:22" x14ac:dyDescent="0.25">
      <c r="V327" s="39"/>
    </row>
    <row r="328" spans="22:22" x14ac:dyDescent="0.25">
      <c r="V328" s="39"/>
    </row>
    <row r="329" spans="22:22" x14ac:dyDescent="0.25">
      <c r="V329" s="39"/>
    </row>
    <row r="330" spans="22:22" x14ac:dyDescent="0.25">
      <c r="V330" s="39"/>
    </row>
    <row r="331" spans="22:22" x14ac:dyDescent="0.25">
      <c r="V331" s="39"/>
    </row>
    <row r="332" spans="22:22" x14ac:dyDescent="0.25">
      <c r="V332" s="39"/>
    </row>
    <row r="333" spans="22:22" x14ac:dyDescent="0.25">
      <c r="V333" s="39"/>
    </row>
    <row r="334" spans="22:22" x14ac:dyDescent="0.25">
      <c r="V334" s="39"/>
    </row>
    <row r="335" spans="22:22" x14ac:dyDescent="0.25">
      <c r="V335" s="39"/>
    </row>
    <row r="336" spans="22:22" x14ac:dyDescent="0.25">
      <c r="V336" s="39"/>
    </row>
    <row r="337" spans="22:22" x14ac:dyDescent="0.25">
      <c r="V337" s="39"/>
    </row>
    <row r="338" spans="22:22" x14ac:dyDescent="0.25">
      <c r="V338" s="39"/>
    </row>
    <row r="339" spans="22:22" x14ac:dyDescent="0.25">
      <c r="V339" s="39"/>
    </row>
    <row r="340" spans="22:22" x14ac:dyDescent="0.25">
      <c r="V340" s="39"/>
    </row>
    <row r="341" spans="22:22" x14ac:dyDescent="0.25">
      <c r="V341" s="39"/>
    </row>
    <row r="342" spans="22:22" x14ac:dyDescent="0.25">
      <c r="V342" s="39"/>
    </row>
    <row r="343" spans="22:22" x14ac:dyDescent="0.25">
      <c r="V343" s="39"/>
    </row>
    <row r="344" spans="22:22" x14ac:dyDescent="0.25">
      <c r="V344" s="39"/>
    </row>
    <row r="345" spans="22:22" x14ac:dyDescent="0.25">
      <c r="V345" s="39"/>
    </row>
    <row r="346" spans="22:22" x14ac:dyDescent="0.25">
      <c r="V346" s="39"/>
    </row>
    <row r="347" spans="22:22" x14ac:dyDescent="0.25">
      <c r="V347" s="39"/>
    </row>
    <row r="348" spans="22:22" x14ac:dyDescent="0.25">
      <c r="V348" s="39"/>
    </row>
    <row r="349" spans="22:22" x14ac:dyDescent="0.25">
      <c r="V349" s="39"/>
    </row>
    <row r="350" spans="22:22" x14ac:dyDescent="0.25">
      <c r="V350" s="39"/>
    </row>
    <row r="351" spans="22:22" x14ac:dyDescent="0.25">
      <c r="V351" s="39"/>
    </row>
    <row r="352" spans="22:22" x14ac:dyDescent="0.25">
      <c r="V352" s="39"/>
    </row>
    <row r="353" spans="22:22" x14ac:dyDescent="0.25">
      <c r="V353" s="39"/>
    </row>
    <row r="354" spans="22:22" x14ac:dyDescent="0.25">
      <c r="V354" s="39"/>
    </row>
    <row r="355" spans="22:22" x14ac:dyDescent="0.25">
      <c r="V355" s="39"/>
    </row>
    <row r="356" spans="22:22" x14ac:dyDescent="0.25">
      <c r="V356" s="39"/>
    </row>
    <row r="357" spans="22:22" x14ac:dyDescent="0.25">
      <c r="V357" s="39"/>
    </row>
    <row r="358" spans="22:22" x14ac:dyDescent="0.25">
      <c r="V358" s="39"/>
    </row>
    <row r="359" spans="22:22" x14ac:dyDescent="0.25">
      <c r="V359" s="39"/>
    </row>
    <row r="360" spans="22:22" x14ac:dyDescent="0.25">
      <c r="V360" s="39"/>
    </row>
    <row r="361" spans="22:22" x14ac:dyDescent="0.25">
      <c r="V361" s="39"/>
    </row>
    <row r="362" spans="22:22" x14ac:dyDescent="0.25">
      <c r="V362" s="39"/>
    </row>
    <row r="363" spans="22:22" x14ac:dyDescent="0.25">
      <c r="V363" s="39"/>
    </row>
    <row r="364" spans="22:22" x14ac:dyDescent="0.25">
      <c r="V364" s="39"/>
    </row>
    <row r="365" spans="22:22" x14ac:dyDescent="0.25">
      <c r="V365" s="39"/>
    </row>
    <row r="366" spans="22:22" x14ac:dyDescent="0.25">
      <c r="V366" s="39"/>
    </row>
    <row r="367" spans="22:22" x14ac:dyDescent="0.25">
      <c r="V367" s="39"/>
    </row>
    <row r="368" spans="22:22" x14ac:dyDescent="0.25">
      <c r="V368" s="39"/>
    </row>
    <row r="369" spans="22:22" x14ac:dyDescent="0.25">
      <c r="V369" s="39"/>
    </row>
    <row r="370" spans="22:22" x14ac:dyDescent="0.25">
      <c r="V370" s="39"/>
    </row>
    <row r="371" spans="22:22" x14ac:dyDescent="0.25">
      <c r="V371" s="39"/>
    </row>
    <row r="372" spans="22:22" x14ac:dyDescent="0.25">
      <c r="V372" s="39"/>
    </row>
    <row r="373" spans="22:22" x14ac:dyDescent="0.25">
      <c r="V373" s="39"/>
    </row>
    <row r="374" spans="22:22" x14ac:dyDescent="0.25">
      <c r="V374" s="39"/>
    </row>
    <row r="375" spans="22:22" x14ac:dyDescent="0.25">
      <c r="V375" s="39"/>
    </row>
    <row r="376" spans="22:22" x14ac:dyDescent="0.25">
      <c r="V376" s="39"/>
    </row>
    <row r="377" spans="22:22" x14ac:dyDescent="0.25">
      <c r="V377" s="39"/>
    </row>
    <row r="378" spans="22:22" x14ac:dyDescent="0.25">
      <c r="V378" s="39"/>
    </row>
    <row r="379" spans="22:22" x14ac:dyDescent="0.25">
      <c r="V379" s="39"/>
    </row>
    <row r="380" spans="22:22" x14ac:dyDescent="0.25">
      <c r="V380" s="39"/>
    </row>
    <row r="381" spans="22:22" x14ac:dyDescent="0.25">
      <c r="V381" s="39"/>
    </row>
    <row r="382" spans="22:22" x14ac:dyDescent="0.25">
      <c r="V382" s="39"/>
    </row>
    <row r="383" spans="22:22" x14ac:dyDescent="0.25">
      <c r="V383" s="39"/>
    </row>
    <row r="384" spans="22:22" x14ac:dyDescent="0.25">
      <c r="V384" s="39"/>
    </row>
    <row r="385" spans="22:22" x14ac:dyDescent="0.25">
      <c r="V385" s="39"/>
    </row>
    <row r="386" spans="22:22" x14ac:dyDescent="0.25">
      <c r="V386" s="39"/>
    </row>
    <row r="387" spans="22:22" x14ac:dyDescent="0.25">
      <c r="V387" s="39"/>
    </row>
    <row r="388" spans="22:22" x14ac:dyDescent="0.25">
      <c r="V388" s="39"/>
    </row>
    <row r="389" spans="22:22" x14ac:dyDescent="0.25">
      <c r="V389" s="39"/>
    </row>
    <row r="390" spans="22:22" x14ac:dyDescent="0.25">
      <c r="V390" s="39"/>
    </row>
    <row r="391" spans="22:22" x14ac:dyDescent="0.25">
      <c r="V391" s="39"/>
    </row>
    <row r="392" spans="22:22" x14ac:dyDescent="0.25">
      <c r="V392" s="39"/>
    </row>
    <row r="393" spans="22:22" x14ac:dyDescent="0.25">
      <c r="V393" s="39"/>
    </row>
    <row r="394" spans="22:22" x14ac:dyDescent="0.25">
      <c r="V394" s="39"/>
    </row>
    <row r="395" spans="22:22" x14ac:dyDescent="0.25">
      <c r="V395" s="39"/>
    </row>
    <row r="396" spans="22:22" x14ac:dyDescent="0.25">
      <c r="V396" s="39"/>
    </row>
    <row r="397" spans="22:22" x14ac:dyDescent="0.25">
      <c r="V397" s="39"/>
    </row>
    <row r="398" spans="22:22" x14ac:dyDescent="0.25">
      <c r="V398" s="39"/>
    </row>
    <row r="399" spans="22:22" x14ac:dyDescent="0.25">
      <c r="V399" s="39"/>
    </row>
    <row r="400" spans="22:22" x14ac:dyDescent="0.25">
      <c r="V400" s="39"/>
    </row>
    <row r="401" spans="22:22" x14ac:dyDescent="0.25">
      <c r="V401" s="39"/>
    </row>
    <row r="402" spans="22:22" x14ac:dyDescent="0.25">
      <c r="V402" s="39"/>
    </row>
    <row r="403" spans="22:22" x14ac:dyDescent="0.25">
      <c r="V403" s="39"/>
    </row>
    <row r="404" spans="22:22" x14ac:dyDescent="0.25">
      <c r="V404" s="39"/>
    </row>
    <row r="405" spans="22:22" x14ac:dyDescent="0.25">
      <c r="V405" s="39"/>
    </row>
    <row r="406" spans="22:22" x14ac:dyDescent="0.25">
      <c r="V406" s="39"/>
    </row>
    <row r="407" spans="22:22" x14ac:dyDescent="0.25">
      <c r="V407" s="39"/>
    </row>
    <row r="408" spans="22:22" x14ac:dyDescent="0.25">
      <c r="V408" s="39"/>
    </row>
    <row r="409" spans="22:22" x14ac:dyDescent="0.25">
      <c r="V409" s="39"/>
    </row>
    <row r="410" spans="22:22" x14ac:dyDescent="0.25">
      <c r="V410" s="39"/>
    </row>
    <row r="411" spans="22:22" x14ac:dyDescent="0.25">
      <c r="V411" s="39"/>
    </row>
    <row r="412" spans="22:22" x14ac:dyDescent="0.25">
      <c r="V412" s="39"/>
    </row>
    <row r="413" spans="22:22" x14ac:dyDescent="0.25">
      <c r="V413" s="39"/>
    </row>
    <row r="414" spans="22:22" x14ac:dyDescent="0.25">
      <c r="V414" s="39"/>
    </row>
    <row r="415" spans="22:22" x14ac:dyDescent="0.25">
      <c r="V415" s="39"/>
    </row>
    <row r="416" spans="22:22" x14ac:dyDescent="0.25">
      <c r="V416" s="39"/>
    </row>
    <row r="417" spans="22:22" x14ac:dyDescent="0.25">
      <c r="V417" s="39"/>
    </row>
    <row r="418" spans="22:22" x14ac:dyDescent="0.25">
      <c r="V418" s="39"/>
    </row>
    <row r="419" spans="22:22" x14ac:dyDescent="0.25">
      <c r="V419" s="39"/>
    </row>
    <row r="420" spans="22:22" x14ac:dyDescent="0.25">
      <c r="V420" s="39"/>
    </row>
    <row r="421" spans="22:22" x14ac:dyDescent="0.25">
      <c r="V421" s="39"/>
    </row>
    <row r="422" spans="22:22" x14ac:dyDescent="0.25">
      <c r="V422" s="39"/>
    </row>
    <row r="423" spans="22:22" x14ac:dyDescent="0.25">
      <c r="V423" s="39"/>
    </row>
    <row r="424" spans="22:22" x14ac:dyDescent="0.25">
      <c r="V424" s="39"/>
    </row>
    <row r="425" spans="22:22" x14ac:dyDescent="0.25">
      <c r="V425" s="39"/>
    </row>
    <row r="426" spans="22:22" x14ac:dyDescent="0.25">
      <c r="V426" s="39"/>
    </row>
    <row r="427" spans="22:22" x14ac:dyDescent="0.25">
      <c r="V427" s="39"/>
    </row>
    <row r="428" spans="22:22" x14ac:dyDescent="0.25">
      <c r="V428" s="39"/>
    </row>
    <row r="429" spans="22:22" x14ac:dyDescent="0.25">
      <c r="V429" s="39"/>
    </row>
    <row r="430" spans="22:22" x14ac:dyDescent="0.25">
      <c r="V430" s="39"/>
    </row>
    <row r="431" spans="22:22" x14ac:dyDescent="0.25">
      <c r="V431" s="39"/>
    </row>
    <row r="432" spans="22:22" x14ac:dyDescent="0.25">
      <c r="V432" s="39"/>
    </row>
    <row r="433" spans="22:22" x14ac:dyDescent="0.25">
      <c r="V433" s="39"/>
    </row>
    <row r="434" spans="22:22" x14ac:dyDescent="0.25">
      <c r="V434" s="39"/>
    </row>
    <row r="435" spans="22:22" x14ac:dyDescent="0.25">
      <c r="V435" s="39"/>
    </row>
    <row r="436" spans="22:22" x14ac:dyDescent="0.25">
      <c r="V436" s="39"/>
    </row>
    <row r="437" spans="22:22" x14ac:dyDescent="0.25">
      <c r="V437" s="39"/>
    </row>
    <row r="438" spans="22:22" x14ac:dyDescent="0.25">
      <c r="V438" s="39"/>
    </row>
    <row r="439" spans="22:22" x14ac:dyDescent="0.25">
      <c r="V439" s="39"/>
    </row>
    <row r="440" spans="22:22" x14ac:dyDescent="0.25">
      <c r="V440" s="39"/>
    </row>
    <row r="441" spans="22:22" x14ac:dyDescent="0.25">
      <c r="V441" s="39"/>
    </row>
    <row r="442" spans="22:22" x14ac:dyDescent="0.25">
      <c r="V442" s="39"/>
    </row>
    <row r="443" spans="22:22" x14ac:dyDescent="0.25">
      <c r="V443" s="39"/>
    </row>
    <row r="444" spans="22:22" x14ac:dyDescent="0.25">
      <c r="V444" s="39"/>
    </row>
    <row r="445" spans="22:22" x14ac:dyDescent="0.25">
      <c r="V445" s="39"/>
    </row>
    <row r="446" spans="22:22" x14ac:dyDescent="0.25">
      <c r="V446" s="39"/>
    </row>
    <row r="447" spans="22:22" x14ac:dyDescent="0.25">
      <c r="V447" s="39"/>
    </row>
    <row r="448" spans="22:22" x14ac:dyDescent="0.25">
      <c r="V448" s="39"/>
    </row>
    <row r="449" spans="22:22" x14ac:dyDescent="0.25">
      <c r="V449" s="39"/>
    </row>
    <row r="450" spans="22:22" x14ac:dyDescent="0.25">
      <c r="V450" s="39"/>
    </row>
    <row r="451" spans="22:22" x14ac:dyDescent="0.25">
      <c r="V451" s="39"/>
    </row>
    <row r="452" spans="22:22" x14ac:dyDescent="0.25">
      <c r="V452" s="39"/>
    </row>
    <row r="453" spans="22:22" x14ac:dyDescent="0.25">
      <c r="V453" s="39"/>
    </row>
    <row r="454" spans="22:22" x14ac:dyDescent="0.25">
      <c r="V454" s="39"/>
    </row>
    <row r="455" spans="22:22" x14ac:dyDescent="0.25">
      <c r="V455" s="39"/>
    </row>
    <row r="456" spans="22:22" x14ac:dyDescent="0.25">
      <c r="V456" s="39"/>
    </row>
    <row r="457" spans="22:22" x14ac:dyDescent="0.25">
      <c r="V457" s="39"/>
    </row>
    <row r="458" spans="22:22" x14ac:dyDescent="0.25">
      <c r="V458" s="39"/>
    </row>
    <row r="459" spans="22:22" x14ac:dyDescent="0.25">
      <c r="V459" s="39"/>
    </row>
    <row r="460" spans="22:22" x14ac:dyDescent="0.25">
      <c r="V460" s="39"/>
    </row>
    <row r="461" spans="22:22" x14ac:dyDescent="0.25">
      <c r="V461" s="39"/>
    </row>
    <row r="462" spans="22:22" x14ac:dyDescent="0.25">
      <c r="V462" s="39"/>
    </row>
    <row r="463" spans="22:22" x14ac:dyDescent="0.25">
      <c r="V463" s="39"/>
    </row>
    <row r="464" spans="22:22" x14ac:dyDescent="0.25">
      <c r="V464" s="39"/>
    </row>
    <row r="465" spans="22:22" x14ac:dyDescent="0.25">
      <c r="V465" s="39"/>
    </row>
    <row r="466" spans="22:22" x14ac:dyDescent="0.25">
      <c r="V466" s="39"/>
    </row>
    <row r="467" spans="22:22" x14ac:dyDescent="0.25">
      <c r="V467" s="39"/>
    </row>
    <row r="468" spans="22:22" x14ac:dyDescent="0.25">
      <c r="V468" s="39"/>
    </row>
    <row r="469" spans="22:22" x14ac:dyDescent="0.25">
      <c r="V469" s="39"/>
    </row>
    <row r="470" spans="22:22" x14ac:dyDescent="0.25">
      <c r="V470" s="39"/>
    </row>
    <row r="471" spans="22:22" x14ac:dyDescent="0.25">
      <c r="V471" s="39"/>
    </row>
    <row r="472" spans="22:22" x14ac:dyDescent="0.25">
      <c r="V472" s="39"/>
    </row>
    <row r="473" spans="22:22" x14ac:dyDescent="0.25">
      <c r="V473" s="39"/>
    </row>
    <row r="474" spans="22:22" x14ac:dyDescent="0.25">
      <c r="V474" s="39"/>
    </row>
    <row r="475" spans="22:22" x14ac:dyDescent="0.25">
      <c r="V475" s="39"/>
    </row>
    <row r="476" spans="22:22" x14ac:dyDescent="0.25">
      <c r="V476" s="39"/>
    </row>
    <row r="477" spans="22:22" x14ac:dyDescent="0.25">
      <c r="V477" s="39"/>
    </row>
    <row r="478" spans="22:22" x14ac:dyDescent="0.25">
      <c r="V478" s="39"/>
    </row>
    <row r="479" spans="22:22" x14ac:dyDescent="0.25">
      <c r="V479" s="39"/>
    </row>
    <row r="480" spans="22:22" x14ac:dyDescent="0.25">
      <c r="V480" s="39"/>
    </row>
    <row r="481" spans="22:22" x14ac:dyDescent="0.25">
      <c r="V481" s="39"/>
    </row>
    <row r="482" spans="22:22" x14ac:dyDescent="0.25">
      <c r="V482" s="39"/>
    </row>
    <row r="483" spans="22:22" x14ac:dyDescent="0.25">
      <c r="V483" s="39"/>
    </row>
    <row r="484" spans="22:22" x14ac:dyDescent="0.25">
      <c r="V484" s="39"/>
    </row>
    <row r="485" spans="22:22" x14ac:dyDescent="0.25">
      <c r="V485" s="39"/>
    </row>
    <row r="486" spans="22:22" x14ac:dyDescent="0.25">
      <c r="V486" s="39"/>
    </row>
    <row r="487" spans="22:22" x14ac:dyDescent="0.25">
      <c r="V487" s="39"/>
    </row>
    <row r="488" spans="22:22" x14ac:dyDescent="0.25">
      <c r="V488" s="39"/>
    </row>
    <row r="489" spans="22:22" x14ac:dyDescent="0.25">
      <c r="V489" s="39"/>
    </row>
    <row r="490" spans="22:22" x14ac:dyDescent="0.25">
      <c r="V490" s="39"/>
    </row>
    <row r="491" spans="22:22" x14ac:dyDescent="0.25">
      <c r="V491" s="39"/>
    </row>
    <row r="492" spans="22:22" x14ac:dyDescent="0.25">
      <c r="V492" s="39"/>
    </row>
    <row r="493" spans="22:22" x14ac:dyDescent="0.25">
      <c r="V493" s="39"/>
    </row>
    <row r="494" spans="22:22" x14ac:dyDescent="0.25">
      <c r="V494" s="39"/>
    </row>
    <row r="495" spans="22:22" x14ac:dyDescent="0.25">
      <c r="V495" s="39"/>
    </row>
    <row r="496" spans="22:22" x14ac:dyDescent="0.25">
      <c r="V496" s="39"/>
    </row>
    <row r="497" spans="22:22" x14ac:dyDescent="0.25">
      <c r="V497" s="39"/>
    </row>
    <row r="498" spans="22:22" x14ac:dyDescent="0.25">
      <c r="V498" s="39"/>
    </row>
    <row r="499" spans="22:22" x14ac:dyDescent="0.25">
      <c r="V499" s="39"/>
    </row>
    <row r="500" spans="22:22" x14ac:dyDescent="0.25">
      <c r="V500" s="39"/>
    </row>
    <row r="501" spans="22:22" x14ac:dyDescent="0.25">
      <c r="V501" s="39"/>
    </row>
    <row r="502" spans="22:22" x14ac:dyDescent="0.25">
      <c r="V502" s="39"/>
    </row>
    <row r="503" spans="22:22" x14ac:dyDescent="0.25">
      <c r="V503" s="39"/>
    </row>
    <row r="504" spans="22:22" x14ac:dyDescent="0.25">
      <c r="V504" s="39"/>
    </row>
    <row r="505" spans="22:22" x14ac:dyDescent="0.25">
      <c r="V505" s="39"/>
    </row>
    <row r="506" spans="22:22" x14ac:dyDescent="0.25">
      <c r="V506" s="39"/>
    </row>
    <row r="507" spans="22:22" x14ac:dyDescent="0.25">
      <c r="V507" s="39"/>
    </row>
    <row r="508" spans="22:22" x14ac:dyDescent="0.25">
      <c r="V508" s="39"/>
    </row>
    <row r="509" spans="22:22" x14ac:dyDescent="0.25">
      <c r="V509" s="39"/>
    </row>
    <row r="510" spans="22:22" x14ac:dyDescent="0.25">
      <c r="V510" s="39"/>
    </row>
    <row r="511" spans="22:22" x14ac:dyDescent="0.25">
      <c r="V511" s="39"/>
    </row>
    <row r="512" spans="22:22" x14ac:dyDescent="0.25">
      <c r="V512" s="39"/>
    </row>
    <row r="513" spans="22:22" x14ac:dyDescent="0.25">
      <c r="V513" s="39"/>
    </row>
    <row r="514" spans="22:22" x14ac:dyDescent="0.25">
      <c r="V514" s="39"/>
    </row>
    <row r="515" spans="22:22" x14ac:dyDescent="0.25">
      <c r="V515" s="39"/>
    </row>
    <row r="516" spans="22:22" x14ac:dyDescent="0.25">
      <c r="V516" s="39"/>
    </row>
    <row r="517" spans="22:22" x14ac:dyDescent="0.25">
      <c r="V517" s="39"/>
    </row>
    <row r="518" spans="22:22" x14ac:dyDescent="0.25">
      <c r="V518" s="39"/>
    </row>
    <row r="519" spans="22:22" x14ac:dyDescent="0.25">
      <c r="V519" s="39"/>
    </row>
    <row r="520" spans="22:22" x14ac:dyDescent="0.25">
      <c r="V520" s="39"/>
    </row>
    <row r="521" spans="22:22" x14ac:dyDescent="0.25">
      <c r="V521" s="39"/>
    </row>
    <row r="522" spans="22:22" x14ac:dyDescent="0.25">
      <c r="V522" s="39"/>
    </row>
    <row r="523" spans="22:22" x14ac:dyDescent="0.25">
      <c r="V523" s="39"/>
    </row>
    <row r="524" spans="22:22" x14ac:dyDescent="0.25">
      <c r="V524" s="39"/>
    </row>
    <row r="525" spans="22:22" x14ac:dyDescent="0.25">
      <c r="V525" s="39"/>
    </row>
    <row r="526" spans="22:22" x14ac:dyDescent="0.25">
      <c r="V526" s="39"/>
    </row>
    <row r="527" spans="22:22" x14ac:dyDescent="0.25">
      <c r="V527" s="39"/>
    </row>
    <row r="528" spans="22:22" x14ac:dyDescent="0.25">
      <c r="V528" s="39"/>
    </row>
    <row r="529" spans="22:22" x14ac:dyDescent="0.25">
      <c r="V529" s="39"/>
    </row>
    <row r="530" spans="22:22" x14ac:dyDescent="0.25">
      <c r="V530" s="39"/>
    </row>
    <row r="531" spans="22:22" x14ac:dyDescent="0.25">
      <c r="V531" s="39"/>
    </row>
    <row r="532" spans="22:22" x14ac:dyDescent="0.25">
      <c r="V532" s="39"/>
    </row>
    <row r="533" spans="22:22" x14ac:dyDescent="0.25">
      <c r="V533" s="39"/>
    </row>
    <row r="534" spans="22:22" x14ac:dyDescent="0.25">
      <c r="V534" s="39"/>
    </row>
    <row r="535" spans="22:22" x14ac:dyDescent="0.25">
      <c r="V535" s="39"/>
    </row>
    <row r="536" spans="22:22" x14ac:dyDescent="0.25">
      <c r="V536" s="39"/>
    </row>
    <row r="537" spans="22:22" x14ac:dyDescent="0.25">
      <c r="V537" s="39"/>
    </row>
    <row r="538" spans="22:22" x14ac:dyDescent="0.25">
      <c r="V538" s="39"/>
    </row>
    <row r="539" spans="22:22" x14ac:dyDescent="0.25">
      <c r="V539" s="39"/>
    </row>
    <row r="540" spans="22:22" x14ac:dyDescent="0.25">
      <c r="V540" s="39"/>
    </row>
    <row r="541" spans="22:22" x14ac:dyDescent="0.25">
      <c r="V541" s="39"/>
    </row>
    <row r="542" spans="22:22" x14ac:dyDescent="0.25">
      <c r="V542" s="39"/>
    </row>
    <row r="543" spans="22:22" x14ac:dyDescent="0.25">
      <c r="V543" s="39"/>
    </row>
    <row r="544" spans="22:22" x14ac:dyDescent="0.25">
      <c r="V544" s="39"/>
    </row>
    <row r="545" spans="22:22" x14ac:dyDescent="0.25">
      <c r="V545" s="39"/>
    </row>
    <row r="546" spans="22:22" x14ac:dyDescent="0.25">
      <c r="V546" s="39"/>
    </row>
    <row r="547" spans="22:22" x14ac:dyDescent="0.25">
      <c r="V547" s="39"/>
    </row>
    <row r="548" spans="22:22" x14ac:dyDescent="0.25">
      <c r="V548" s="39"/>
    </row>
    <row r="549" spans="22:22" x14ac:dyDescent="0.25">
      <c r="V549" s="39"/>
    </row>
    <row r="550" spans="22:22" x14ac:dyDescent="0.25">
      <c r="V550" s="39"/>
    </row>
    <row r="551" spans="22:22" x14ac:dyDescent="0.25">
      <c r="V551" s="39"/>
    </row>
    <row r="552" spans="22:22" x14ac:dyDescent="0.25">
      <c r="V552" s="39"/>
    </row>
    <row r="553" spans="22:22" x14ac:dyDescent="0.25">
      <c r="V553" s="39"/>
    </row>
    <row r="554" spans="22:22" x14ac:dyDescent="0.25">
      <c r="V554" s="39"/>
    </row>
    <row r="555" spans="22:22" x14ac:dyDescent="0.25">
      <c r="V555" s="39"/>
    </row>
    <row r="556" spans="22:22" x14ac:dyDescent="0.25">
      <c r="V556" s="39"/>
    </row>
    <row r="557" spans="22:22" x14ac:dyDescent="0.25">
      <c r="V557" s="39"/>
    </row>
    <row r="558" spans="22:22" x14ac:dyDescent="0.25">
      <c r="V558" s="39"/>
    </row>
    <row r="559" spans="22:22" x14ac:dyDescent="0.25">
      <c r="V559" s="39"/>
    </row>
    <row r="560" spans="22:22" x14ac:dyDescent="0.25">
      <c r="V560" s="39"/>
    </row>
    <row r="561" spans="22:22" x14ac:dyDescent="0.25">
      <c r="V561" s="39"/>
    </row>
    <row r="562" spans="22:22" x14ac:dyDescent="0.25">
      <c r="V562" s="39"/>
    </row>
    <row r="563" spans="22:22" x14ac:dyDescent="0.25">
      <c r="V563" s="39"/>
    </row>
    <row r="564" spans="22:22" x14ac:dyDescent="0.25">
      <c r="V564" s="39"/>
    </row>
    <row r="565" spans="22:22" x14ac:dyDescent="0.25">
      <c r="V565" s="39"/>
    </row>
    <row r="566" spans="22:22" x14ac:dyDescent="0.25">
      <c r="V566" s="39"/>
    </row>
    <row r="567" spans="22:22" x14ac:dyDescent="0.25">
      <c r="V567" s="39"/>
    </row>
    <row r="568" spans="22:22" x14ac:dyDescent="0.25">
      <c r="V568" s="39"/>
    </row>
    <row r="569" spans="22:22" x14ac:dyDescent="0.25">
      <c r="V569" s="39"/>
    </row>
    <row r="570" spans="22:22" x14ac:dyDescent="0.25">
      <c r="V570" s="39"/>
    </row>
    <row r="571" spans="22:22" x14ac:dyDescent="0.25">
      <c r="V571" s="39"/>
    </row>
    <row r="572" spans="22:22" x14ac:dyDescent="0.25">
      <c r="V572" s="39"/>
    </row>
    <row r="573" spans="22:22" x14ac:dyDescent="0.25">
      <c r="V573" s="39"/>
    </row>
    <row r="574" spans="22:22" x14ac:dyDescent="0.25">
      <c r="V574" s="39"/>
    </row>
    <row r="575" spans="22:22" x14ac:dyDescent="0.25">
      <c r="V575" s="39"/>
    </row>
    <row r="576" spans="22:22" x14ac:dyDescent="0.25">
      <c r="V576" s="39"/>
    </row>
    <row r="577" spans="22:22" x14ac:dyDescent="0.25">
      <c r="V577" s="39"/>
    </row>
    <row r="578" spans="22:22" x14ac:dyDescent="0.25">
      <c r="V578" s="39"/>
    </row>
    <row r="579" spans="22:22" x14ac:dyDescent="0.25">
      <c r="V579" s="39"/>
    </row>
    <row r="580" spans="22:22" x14ac:dyDescent="0.25">
      <c r="V580" s="39"/>
    </row>
    <row r="581" spans="22:22" x14ac:dyDescent="0.25">
      <c r="V581" s="39"/>
    </row>
    <row r="582" spans="22:22" x14ac:dyDescent="0.25">
      <c r="V582" s="39"/>
    </row>
    <row r="583" spans="22:22" x14ac:dyDescent="0.25">
      <c r="V583" s="39"/>
    </row>
    <row r="584" spans="22:22" x14ac:dyDescent="0.25">
      <c r="V584" s="39"/>
    </row>
    <row r="585" spans="22:22" x14ac:dyDescent="0.25">
      <c r="V585" s="39"/>
    </row>
    <row r="586" spans="22:22" x14ac:dyDescent="0.25">
      <c r="V586" s="39"/>
    </row>
    <row r="587" spans="22:22" x14ac:dyDescent="0.25">
      <c r="V587" s="39"/>
    </row>
    <row r="588" spans="22:22" x14ac:dyDescent="0.25">
      <c r="V588" s="39"/>
    </row>
    <row r="589" spans="22:22" x14ac:dyDescent="0.25">
      <c r="V589" s="39"/>
    </row>
    <row r="590" spans="22:22" x14ac:dyDescent="0.25">
      <c r="V590" s="39"/>
    </row>
    <row r="591" spans="22:22" x14ac:dyDescent="0.25">
      <c r="V591" s="39"/>
    </row>
    <row r="592" spans="22:22" x14ac:dyDescent="0.25">
      <c r="V592" s="39"/>
    </row>
    <row r="593" spans="22:22" x14ac:dyDescent="0.25">
      <c r="V593" s="39"/>
    </row>
    <row r="594" spans="22:22" x14ac:dyDescent="0.25">
      <c r="V594" s="39"/>
    </row>
    <row r="595" spans="22:22" x14ac:dyDescent="0.25">
      <c r="V595" s="39"/>
    </row>
    <row r="596" spans="22:22" x14ac:dyDescent="0.25">
      <c r="V596" s="39"/>
    </row>
    <row r="597" spans="22:22" x14ac:dyDescent="0.25">
      <c r="V597" s="39"/>
    </row>
    <row r="598" spans="22:22" x14ac:dyDescent="0.25">
      <c r="V598" s="39"/>
    </row>
    <row r="599" spans="22:22" x14ac:dyDescent="0.25">
      <c r="V599" s="39"/>
    </row>
    <row r="600" spans="22:22" x14ac:dyDescent="0.25">
      <c r="V600" s="39"/>
    </row>
    <row r="601" spans="22:22" x14ac:dyDescent="0.25">
      <c r="V601" s="39"/>
    </row>
    <row r="602" spans="22:22" x14ac:dyDescent="0.25">
      <c r="V602" s="39"/>
    </row>
    <row r="603" spans="22:22" x14ac:dyDescent="0.25">
      <c r="V603" s="39"/>
    </row>
    <row r="604" spans="22:22" x14ac:dyDescent="0.25">
      <c r="V604" s="39"/>
    </row>
    <row r="605" spans="22:22" x14ac:dyDescent="0.25">
      <c r="V605" s="39"/>
    </row>
    <row r="606" spans="22:22" x14ac:dyDescent="0.25">
      <c r="V606" s="39"/>
    </row>
    <row r="607" spans="22:22" x14ac:dyDescent="0.25">
      <c r="V607" s="39"/>
    </row>
    <row r="608" spans="22:22" x14ac:dyDescent="0.25">
      <c r="V608" s="39"/>
    </row>
    <row r="609" spans="22:22" x14ac:dyDescent="0.25">
      <c r="V609" s="39"/>
    </row>
    <row r="610" spans="22:22" x14ac:dyDescent="0.25">
      <c r="V610" s="39"/>
    </row>
    <row r="611" spans="22:22" x14ac:dyDescent="0.25">
      <c r="V611" s="39"/>
    </row>
    <row r="612" spans="22:22" x14ac:dyDescent="0.25">
      <c r="V612" s="39"/>
    </row>
    <row r="613" spans="22:22" x14ac:dyDescent="0.25">
      <c r="V613" s="39"/>
    </row>
  </sheetData>
  <mergeCells count="10">
    <mergeCell ref="Q3:Y3"/>
    <mergeCell ref="A2:L3"/>
    <mergeCell ref="AA1:AL1"/>
    <mergeCell ref="A1:H1"/>
    <mergeCell ref="AI2:AJ2"/>
    <mergeCell ref="AK2:AL2"/>
    <mergeCell ref="AA2:AB2"/>
    <mergeCell ref="AC2:AD2"/>
    <mergeCell ref="AE2:AF2"/>
    <mergeCell ref="AG2:AH2"/>
  </mergeCells>
  <phoneticPr fontId="1" type="noConversion"/>
  <pageMargins left="0.7" right="0.7" top="0.75" bottom="0.75" header="0.3" footer="0.3"/>
  <pageSetup paperSize="9" scale="46" orientation="landscape" r:id="rId1"/>
  <colBreaks count="1" manualBreakCount="1">
    <brk id="25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43A5-EE1E-4F1D-A98B-1D1C38FF6394}">
  <dimension ref="A1:T30"/>
  <sheetViews>
    <sheetView tabSelected="1" workbookViewId="0">
      <selection activeCell="Q8" sqref="Q8"/>
    </sheetView>
  </sheetViews>
  <sheetFormatPr defaultRowHeight="16.5" x14ac:dyDescent="0.25"/>
  <sheetData>
    <row r="1" spans="1:20" ht="25.5" x14ac:dyDescent="0.25">
      <c r="A1" s="100" t="s">
        <v>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20" ht="21.75" customHeight="1" x14ac:dyDescent="0.25">
      <c r="A2" s="60" t="s">
        <v>68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27" customHeight="1" x14ac:dyDescent="0.25">
      <c r="A3" s="103" t="s">
        <v>91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ht="17.25" x14ac:dyDescent="0.25">
      <c r="A4" s="62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20" ht="17.25" x14ac:dyDescent="0.25">
      <c r="A5" s="60" t="s">
        <v>53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27" customHeight="1" x14ac:dyDescent="0.25">
      <c r="A6" s="63" t="s">
        <v>54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28.5" customHeight="1" x14ac:dyDescent="0.25">
      <c r="A7" s="64" t="s">
        <v>55</v>
      </c>
      <c r="B7" s="64"/>
      <c r="C7" s="64"/>
      <c r="D7" s="64"/>
      <c r="E7" s="64"/>
      <c r="F7" s="64"/>
      <c r="G7" s="64"/>
      <c r="H7" s="64"/>
      <c r="I7" s="64"/>
      <c r="J7" s="64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0" ht="24" customHeight="1" x14ac:dyDescent="0.25">
      <c r="A8" s="65" t="s">
        <v>69</v>
      </c>
      <c r="B8" s="61"/>
      <c r="C8" s="61"/>
      <c r="D8" s="61"/>
      <c r="E8" s="61"/>
      <c r="F8" s="64"/>
      <c r="G8" s="64"/>
      <c r="H8" s="64"/>
      <c r="I8" s="64"/>
      <c r="J8" s="64"/>
      <c r="K8" s="64"/>
      <c r="L8" s="61"/>
      <c r="M8" s="61"/>
      <c r="N8" s="61"/>
      <c r="O8" s="61"/>
      <c r="P8" s="61"/>
      <c r="Q8" s="61"/>
      <c r="R8" s="61"/>
      <c r="S8" s="61"/>
      <c r="T8" s="61"/>
    </row>
    <row r="9" spans="1:20" ht="24.75" customHeight="1" x14ac:dyDescent="0.25">
      <c r="A9" s="66" t="s">
        <v>70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spans="1:20" ht="28.5" customHeight="1" x14ac:dyDescent="0.25">
      <c r="A10" s="60" t="s">
        <v>71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spans="1:20" ht="25.5" customHeight="1" x14ac:dyDescent="0.25">
      <c r="A11" s="60" t="s">
        <v>56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ht="24" customHeight="1" x14ac:dyDescent="0.25">
      <c r="A12" s="60" t="s">
        <v>72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spans="1:20" ht="24.75" customHeight="1" x14ac:dyDescent="0.25">
      <c r="A13" s="60" t="s">
        <v>73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1:20" ht="21.75" customHeight="1" x14ac:dyDescent="0.25">
      <c r="A14" s="60" t="s">
        <v>74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15" spans="1:20" ht="21.75" customHeight="1" x14ac:dyDescent="0.25">
      <c r="A15" s="60" t="s">
        <v>75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4"/>
      <c r="M15" s="61"/>
      <c r="N15" s="61"/>
      <c r="O15" s="61"/>
      <c r="P15" s="61"/>
      <c r="Q15" s="61"/>
      <c r="R15" s="61"/>
      <c r="S15" s="61"/>
      <c r="T15" s="61"/>
    </row>
    <row r="16" spans="1:20" ht="22.5" customHeight="1" x14ac:dyDescent="0.25">
      <c r="A16" s="60" t="s">
        <v>57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spans="1:20" ht="25.5" customHeight="1" x14ac:dyDescent="0.25">
      <c r="A17" s="60" t="s">
        <v>58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</row>
    <row r="18" spans="1:20" ht="23.25" customHeight="1" x14ac:dyDescent="0.25">
      <c r="A18" s="60" t="s">
        <v>76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spans="1:20" ht="26.25" customHeight="1" x14ac:dyDescent="0.25">
      <c r="A19" s="60" t="s">
        <v>77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</row>
    <row r="20" spans="1:20" ht="23.25" customHeight="1" x14ac:dyDescent="0.25">
      <c r="A20" s="67" t="s">
        <v>78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1:20" x14ac:dyDescent="0.25">
      <c r="A21" s="68"/>
    </row>
    <row r="22" spans="1:20" ht="27" customHeight="1" x14ac:dyDescent="0.25">
      <c r="A22" s="101" t="s">
        <v>79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</row>
    <row r="23" spans="1:20" x14ac:dyDescent="0.25">
      <c r="A23" s="69" t="s">
        <v>59</v>
      </c>
    </row>
    <row r="24" spans="1:20" x14ac:dyDescent="0.25">
      <c r="A24" s="70" t="s">
        <v>60</v>
      </c>
    </row>
    <row r="25" spans="1:20" x14ac:dyDescent="0.25">
      <c r="A25" s="70" t="s">
        <v>61</v>
      </c>
    </row>
    <row r="26" spans="1:20" x14ac:dyDescent="0.25">
      <c r="A26" s="70" t="s">
        <v>62</v>
      </c>
    </row>
    <row r="27" spans="1:20" x14ac:dyDescent="0.25">
      <c r="A27" s="70" t="s">
        <v>63</v>
      </c>
    </row>
    <row r="28" spans="1:20" x14ac:dyDescent="0.25">
      <c r="A28" s="70" t="s">
        <v>64</v>
      </c>
    </row>
    <row r="29" spans="1:20" x14ac:dyDescent="0.25">
      <c r="A29" s="70" t="s">
        <v>65</v>
      </c>
    </row>
    <row r="30" spans="1:20" x14ac:dyDescent="0.25">
      <c r="A30" s="70" t="s">
        <v>66</v>
      </c>
    </row>
  </sheetData>
  <mergeCells count="2">
    <mergeCell ref="A1:Q1"/>
    <mergeCell ref="A22:L2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E7F35-6893-4422-ABE5-AC21CCC95964}">
  <dimension ref="A1:H21"/>
  <sheetViews>
    <sheetView workbookViewId="0">
      <selection activeCell="O26" sqref="O26"/>
    </sheetView>
  </sheetViews>
  <sheetFormatPr defaultRowHeight="16.5" x14ac:dyDescent="0.25"/>
  <sheetData>
    <row r="1" spans="1:1" x14ac:dyDescent="0.25">
      <c r="A1" s="71" t="s">
        <v>80</v>
      </c>
    </row>
    <row r="2" spans="1:1" x14ac:dyDescent="0.25">
      <c r="A2" s="72" t="s">
        <v>81</v>
      </c>
    </row>
    <row r="3" spans="1:1" x14ac:dyDescent="0.25">
      <c r="A3" s="73"/>
    </row>
    <row r="4" spans="1:1" x14ac:dyDescent="0.25">
      <c r="A4" s="74" t="s">
        <v>82</v>
      </c>
    </row>
    <row r="5" spans="1:1" x14ac:dyDescent="0.25">
      <c r="A5" s="75" t="s">
        <v>83</v>
      </c>
    </row>
    <row r="6" spans="1:1" x14ac:dyDescent="0.25">
      <c r="A6" s="75" t="s">
        <v>84</v>
      </c>
    </row>
    <row r="7" spans="1:1" x14ac:dyDescent="0.25">
      <c r="A7" s="76"/>
    </row>
    <row r="9" spans="1:1" x14ac:dyDescent="0.25">
      <c r="A9" s="74" t="s">
        <v>85</v>
      </c>
    </row>
    <row r="21" spans="1:8" x14ac:dyDescent="0.25">
      <c r="A21" s="102" t="s">
        <v>86</v>
      </c>
      <c r="B21" s="102"/>
      <c r="C21" s="102"/>
      <c r="D21" s="102"/>
      <c r="E21" s="102"/>
      <c r="F21" s="102"/>
      <c r="G21" s="102"/>
      <c r="H21" s="102"/>
    </row>
  </sheetData>
  <mergeCells count="1">
    <mergeCell ref="A21:H21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40C9-B318-4C71-B75E-892C48872761}">
  <dimension ref="A1:P251"/>
  <sheetViews>
    <sheetView workbookViewId="0">
      <pane ySplit="2" topLeftCell="A3" activePane="bottomLeft" state="frozen"/>
      <selection pane="bottomLeft" activeCell="S21" sqref="S21"/>
    </sheetView>
  </sheetViews>
  <sheetFormatPr defaultColWidth="9" defaultRowHeight="15.75" x14ac:dyDescent="0.25"/>
  <cols>
    <col min="1" max="8" width="9" style="3"/>
    <col min="9" max="9" width="9" style="1"/>
    <col min="10" max="11" width="9" style="3"/>
    <col min="12" max="12" width="9" style="1"/>
    <col min="13" max="13" width="10.375" style="3" customWidth="1"/>
    <col min="14" max="16" width="9" style="3"/>
    <col min="17" max="16384" width="9" style="1"/>
  </cols>
  <sheetData>
    <row r="1" spans="1:16" ht="17.25" thickBot="1" x14ac:dyDescent="0.3">
      <c r="A1" s="55" t="s">
        <v>5</v>
      </c>
      <c r="C1" s="26"/>
      <c r="D1" s="26"/>
      <c r="E1" s="55" t="s">
        <v>5</v>
      </c>
      <c r="J1" s="25" t="s">
        <v>5</v>
      </c>
      <c r="M1" s="25" t="s">
        <v>6</v>
      </c>
      <c r="O1" s="25" t="s">
        <v>6</v>
      </c>
    </row>
    <row r="2" spans="1:16" ht="17.25" thickBot="1" x14ac:dyDescent="0.3">
      <c r="A2" s="54" t="s">
        <v>3</v>
      </c>
      <c r="B2" s="27" t="s">
        <v>1</v>
      </c>
      <c r="C2" s="28" t="s">
        <v>20</v>
      </c>
      <c r="D2" s="31" t="s">
        <v>51</v>
      </c>
      <c r="E2" s="54" t="s">
        <v>4</v>
      </c>
      <c r="F2" s="27" t="s">
        <v>1</v>
      </c>
      <c r="G2" s="28" t="s">
        <v>20</v>
      </c>
      <c r="H2" s="32" t="s">
        <v>51</v>
      </c>
      <c r="J2" s="52" t="s">
        <v>20</v>
      </c>
      <c r="K2" s="53" t="s">
        <v>51</v>
      </c>
      <c r="M2" s="29" t="s">
        <v>10</v>
      </c>
      <c r="N2" s="30" t="s">
        <v>20</v>
      </c>
      <c r="O2" s="29" t="s">
        <v>4</v>
      </c>
      <c r="P2" s="30" t="s">
        <v>20</v>
      </c>
    </row>
    <row r="3" spans="1:16" x14ac:dyDescent="0.25">
      <c r="A3" s="33">
        <v>199</v>
      </c>
      <c r="B3" s="3" t="s">
        <v>9</v>
      </c>
      <c r="C3" s="3" t="s">
        <v>37</v>
      </c>
      <c r="D3" s="3">
        <v>15</v>
      </c>
      <c r="E3" s="33">
        <v>140</v>
      </c>
      <c r="F3" s="3" t="s">
        <v>9</v>
      </c>
      <c r="G3" s="3" t="s">
        <v>48</v>
      </c>
      <c r="H3" s="34">
        <f>VLOOKUP(G3,$J$2:$K$20,2,FALSE)</f>
        <v>17</v>
      </c>
      <c r="J3" s="33" t="s">
        <v>48</v>
      </c>
      <c r="K3" s="34">
        <v>17</v>
      </c>
      <c r="M3" s="33">
        <v>140</v>
      </c>
      <c r="N3" s="3" t="s">
        <v>25</v>
      </c>
      <c r="O3" s="33">
        <v>150</v>
      </c>
      <c r="P3" s="34" t="s">
        <v>22</v>
      </c>
    </row>
    <row r="4" spans="1:16" x14ac:dyDescent="0.25">
      <c r="A4" s="33">
        <v>198</v>
      </c>
      <c r="B4" s="3" t="s">
        <v>9</v>
      </c>
      <c r="C4" s="3" t="s">
        <v>37</v>
      </c>
      <c r="D4" s="3">
        <v>15</v>
      </c>
      <c r="E4" s="33">
        <v>139</v>
      </c>
      <c r="F4" s="3" t="s">
        <v>9</v>
      </c>
      <c r="G4" s="3" t="s">
        <v>48</v>
      </c>
      <c r="H4" s="34">
        <f t="shared" ref="H4:H67" si="0">VLOOKUP(G4,$J$2:$K$20,2,FALSE)</f>
        <v>17</v>
      </c>
      <c r="J4" s="33" t="s">
        <v>49</v>
      </c>
      <c r="K4" s="34">
        <v>16</v>
      </c>
      <c r="M4" s="33">
        <v>139</v>
      </c>
      <c r="N4" s="3" t="s">
        <v>25</v>
      </c>
      <c r="O4" s="33">
        <v>149</v>
      </c>
      <c r="P4" s="34" t="s">
        <v>22</v>
      </c>
    </row>
    <row r="5" spans="1:16" x14ac:dyDescent="0.25">
      <c r="A5" s="33">
        <v>197</v>
      </c>
      <c r="B5" s="3" t="s">
        <v>9</v>
      </c>
      <c r="C5" s="3" t="s">
        <v>37</v>
      </c>
      <c r="D5" s="3">
        <v>15</v>
      </c>
      <c r="E5" s="33">
        <v>138</v>
      </c>
      <c r="F5" s="3" t="s">
        <v>9</v>
      </c>
      <c r="G5" s="3" t="s">
        <v>48</v>
      </c>
      <c r="H5" s="34">
        <f t="shared" si="0"/>
        <v>17</v>
      </c>
      <c r="J5" s="33" t="s">
        <v>50</v>
      </c>
      <c r="K5" s="34">
        <v>15</v>
      </c>
      <c r="M5" s="33">
        <v>138</v>
      </c>
      <c r="N5" s="3" t="s">
        <v>25</v>
      </c>
      <c r="O5" s="33">
        <v>148</v>
      </c>
      <c r="P5" s="34" t="s">
        <v>22</v>
      </c>
    </row>
    <row r="6" spans="1:16" x14ac:dyDescent="0.25">
      <c r="A6" s="33">
        <v>196</v>
      </c>
      <c r="B6" s="3" t="s">
        <v>9</v>
      </c>
      <c r="C6" s="3" t="s">
        <v>37</v>
      </c>
      <c r="D6" s="3">
        <v>15</v>
      </c>
      <c r="E6" s="33">
        <v>137</v>
      </c>
      <c r="F6" s="3" t="s">
        <v>9</v>
      </c>
      <c r="G6" s="3" t="s">
        <v>48</v>
      </c>
      <c r="H6" s="34">
        <f t="shared" si="0"/>
        <v>17</v>
      </c>
      <c r="J6" s="33" t="s">
        <v>24</v>
      </c>
      <c r="K6" s="34">
        <v>14</v>
      </c>
      <c r="M6" s="33">
        <v>137</v>
      </c>
      <c r="N6" s="3" t="s">
        <v>25</v>
      </c>
      <c r="O6" s="33">
        <v>147</v>
      </c>
      <c r="P6" s="34" t="s">
        <v>22</v>
      </c>
    </row>
    <row r="7" spans="1:16" x14ac:dyDescent="0.25">
      <c r="A7" s="33">
        <v>195</v>
      </c>
      <c r="B7" s="3" t="s">
        <v>9</v>
      </c>
      <c r="C7" s="3" t="s">
        <v>37</v>
      </c>
      <c r="D7" s="3">
        <v>15</v>
      </c>
      <c r="E7" s="33">
        <v>136</v>
      </c>
      <c r="F7" s="3" t="s">
        <v>9</v>
      </c>
      <c r="G7" s="3" t="s">
        <v>48</v>
      </c>
      <c r="H7" s="34">
        <f t="shared" si="0"/>
        <v>17</v>
      </c>
      <c r="J7" s="33" t="s">
        <v>35</v>
      </c>
      <c r="K7" s="34">
        <v>13</v>
      </c>
      <c r="M7" s="33">
        <v>136</v>
      </c>
      <c r="N7" s="3" t="s">
        <v>25</v>
      </c>
      <c r="O7" s="33">
        <v>146</v>
      </c>
      <c r="P7" s="34" t="s">
        <v>22</v>
      </c>
    </row>
    <row r="8" spans="1:16" x14ac:dyDescent="0.25">
      <c r="A8" s="33">
        <v>194</v>
      </c>
      <c r="B8" s="3" t="s">
        <v>9</v>
      </c>
      <c r="C8" s="3" t="s">
        <v>37</v>
      </c>
      <c r="D8" s="3">
        <v>15</v>
      </c>
      <c r="E8" s="33">
        <v>135</v>
      </c>
      <c r="F8" s="3" t="s">
        <v>9</v>
      </c>
      <c r="G8" s="3" t="s">
        <v>48</v>
      </c>
      <c r="H8" s="34">
        <f t="shared" si="0"/>
        <v>17</v>
      </c>
      <c r="J8" s="33" t="s">
        <v>38</v>
      </c>
      <c r="K8" s="34">
        <v>12</v>
      </c>
      <c r="M8" s="33">
        <v>135</v>
      </c>
      <c r="N8" s="3" t="s">
        <v>25</v>
      </c>
      <c r="O8" s="33">
        <v>145</v>
      </c>
      <c r="P8" s="34" t="s">
        <v>22</v>
      </c>
    </row>
    <row r="9" spans="1:16" x14ac:dyDescent="0.25">
      <c r="A9" s="33">
        <v>193</v>
      </c>
      <c r="B9" s="3" t="s">
        <v>9</v>
      </c>
      <c r="C9" s="3" t="s">
        <v>37</v>
      </c>
      <c r="D9" s="3">
        <v>15</v>
      </c>
      <c r="E9" s="33">
        <v>134</v>
      </c>
      <c r="F9" s="3" t="s">
        <v>9</v>
      </c>
      <c r="G9" s="3" t="s">
        <v>48</v>
      </c>
      <c r="H9" s="34">
        <f t="shared" si="0"/>
        <v>17</v>
      </c>
      <c r="J9" s="33" t="s">
        <v>44</v>
      </c>
      <c r="K9" s="34">
        <v>11</v>
      </c>
      <c r="M9" s="33">
        <v>134</v>
      </c>
      <c r="N9" s="3" t="s">
        <v>25</v>
      </c>
      <c r="O9" s="33">
        <v>144</v>
      </c>
      <c r="P9" s="34" t="s">
        <v>22</v>
      </c>
    </row>
    <row r="10" spans="1:16" x14ac:dyDescent="0.25">
      <c r="A10" s="33">
        <v>192</v>
      </c>
      <c r="B10" s="3" t="s">
        <v>9</v>
      </c>
      <c r="C10" s="3" t="s">
        <v>37</v>
      </c>
      <c r="D10" s="3">
        <v>15</v>
      </c>
      <c r="E10" s="33">
        <v>133</v>
      </c>
      <c r="F10" s="3" t="s">
        <v>9</v>
      </c>
      <c r="G10" s="3" t="s">
        <v>48</v>
      </c>
      <c r="H10" s="34">
        <f t="shared" si="0"/>
        <v>17</v>
      </c>
      <c r="J10" s="33" t="s">
        <v>45</v>
      </c>
      <c r="K10" s="34">
        <v>10</v>
      </c>
      <c r="M10" s="33">
        <v>133</v>
      </c>
      <c r="N10" s="3" t="s">
        <v>25</v>
      </c>
      <c r="O10" s="33">
        <v>143</v>
      </c>
      <c r="P10" s="34" t="s">
        <v>22</v>
      </c>
    </row>
    <row r="11" spans="1:16" x14ac:dyDescent="0.25">
      <c r="A11" s="33">
        <v>191</v>
      </c>
      <c r="B11" s="3" t="s">
        <v>9</v>
      </c>
      <c r="C11" s="3" t="s">
        <v>37</v>
      </c>
      <c r="D11" s="3">
        <v>15</v>
      </c>
      <c r="E11" s="33">
        <v>132</v>
      </c>
      <c r="F11" s="3" t="s">
        <v>9</v>
      </c>
      <c r="G11" s="3" t="s">
        <v>48</v>
      </c>
      <c r="H11" s="34">
        <f t="shared" si="0"/>
        <v>17</v>
      </c>
      <c r="J11" s="33" t="s">
        <v>46</v>
      </c>
      <c r="K11" s="34">
        <v>9</v>
      </c>
      <c r="M11" s="33">
        <v>132</v>
      </c>
      <c r="N11" s="3" t="s">
        <v>25</v>
      </c>
      <c r="O11" s="33">
        <v>142</v>
      </c>
      <c r="P11" s="34" t="s">
        <v>22</v>
      </c>
    </row>
    <row r="12" spans="1:16" x14ac:dyDescent="0.25">
      <c r="A12" s="33">
        <v>190</v>
      </c>
      <c r="B12" s="3" t="s">
        <v>9</v>
      </c>
      <c r="C12" s="3" t="s">
        <v>37</v>
      </c>
      <c r="D12" s="3">
        <v>15</v>
      </c>
      <c r="E12" s="33">
        <v>131</v>
      </c>
      <c r="F12" s="3" t="s">
        <v>9</v>
      </c>
      <c r="G12" s="3" t="s">
        <v>48</v>
      </c>
      <c r="H12" s="34">
        <f t="shared" si="0"/>
        <v>17</v>
      </c>
      <c r="J12" s="33" t="s">
        <v>47</v>
      </c>
      <c r="K12" s="34">
        <v>8</v>
      </c>
      <c r="M12" s="33">
        <v>131</v>
      </c>
      <c r="N12" s="3" t="s">
        <v>25</v>
      </c>
      <c r="O12" s="33">
        <v>141</v>
      </c>
      <c r="P12" s="34" t="s">
        <v>22</v>
      </c>
    </row>
    <row r="13" spans="1:16" x14ac:dyDescent="0.25">
      <c r="A13" s="33">
        <v>189</v>
      </c>
      <c r="B13" s="3" t="s">
        <v>9</v>
      </c>
      <c r="C13" s="3" t="s">
        <v>24</v>
      </c>
      <c r="D13" s="3">
        <f>VLOOKUP(C13,$J$2:$K$20,2,FALSE)</f>
        <v>14</v>
      </c>
      <c r="E13" s="33">
        <v>130</v>
      </c>
      <c r="F13" s="3" t="s">
        <v>9</v>
      </c>
      <c r="G13" s="3" t="s">
        <v>48</v>
      </c>
      <c r="H13" s="34">
        <f t="shared" si="0"/>
        <v>17</v>
      </c>
      <c r="J13" s="33" t="s">
        <v>30</v>
      </c>
      <c r="K13" s="34">
        <v>7</v>
      </c>
      <c r="M13" s="33">
        <v>130</v>
      </c>
      <c r="N13" s="3" t="s">
        <v>25</v>
      </c>
      <c r="O13" s="33">
        <v>140</v>
      </c>
      <c r="P13" s="34" t="s">
        <v>22</v>
      </c>
    </row>
    <row r="14" spans="1:16" x14ac:dyDescent="0.25">
      <c r="A14" s="33">
        <v>188</v>
      </c>
      <c r="B14" s="3" t="s">
        <v>9</v>
      </c>
      <c r="C14" s="3" t="s">
        <v>24</v>
      </c>
      <c r="D14" s="3">
        <f t="shared" ref="D14:D77" si="1">VLOOKUP(C14,$J$2:$K$20,2,FALSE)</f>
        <v>14</v>
      </c>
      <c r="E14" s="33">
        <v>129</v>
      </c>
      <c r="F14" s="3" t="s">
        <v>9</v>
      </c>
      <c r="G14" s="3" t="s">
        <v>48</v>
      </c>
      <c r="H14" s="34">
        <f t="shared" si="0"/>
        <v>17</v>
      </c>
      <c r="J14" s="33" t="s">
        <v>39</v>
      </c>
      <c r="K14" s="34">
        <v>6</v>
      </c>
      <c r="M14" s="33">
        <v>129</v>
      </c>
      <c r="N14" s="3" t="s">
        <v>25</v>
      </c>
      <c r="O14" s="33">
        <v>139</v>
      </c>
      <c r="P14" s="34" t="s">
        <v>22</v>
      </c>
    </row>
    <row r="15" spans="1:16" x14ac:dyDescent="0.25">
      <c r="A15" s="33">
        <v>187</v>
      </c>
      <c r="B15" s="3" t="s">
        <v>9</v>
      </c>
      <c r="C15" s="3" t="s">
        <v>24</v>
      </c>
      <c r="D15" s="3">
        <f t="shared" si="1"/>
        <v>14</v>
      </c>
      <c r="E15" s="33">
        <v>128</v>
      </c>
      <c r="F15" s="3" t="s">
        <v>9</v>
      </c>
      <c r="G15" s="3" t="s">
        <v>48</v>
      </c>
      <c r="H15" s="34">
        <f t="shared" si="0"/>
        <v>17</v>
      </c>
      <c r="J15" s="33" t="s">
        <v>40</v>
      </c>
      <c r="K15" s="34">
        <v>5</v>
      </c>
      <c r="M15" s="33">
        <v>128</v>
      </c>
      <c r="N15" s="3" t="s">
        <v>25</v>
      </c>
      <c r="O15" s="33">
        <v>138</v>
      </c>
      <c r="P15" s="34" t="s">
        <v>22</v>
      </c>
    </row>
    <row r="16" spans="1:16" x14ac:dyDescent="0.25">
      <c r="A16" s="33">
        <v>186</v>
      </c>
      <c r="B16" s="3" t="s">
        <v>9</v>
      </c>
      <c r="C16" s="3" t="s">
        <v>24</v>
      </c>
      <c r="D16" s="3">
        <f t="shared" si="1"/>
        <v>14</v>
      </c>
      <c r="E16" s="33">
        <v>127</v>
      </c>
      <c r="F16" s="3" t="s">
        <v>9</v>
      </c>
      <c r="G16" s="3" t="s">
        <v>48</v>
      </c>
      <c r="H16" s="34">
        <f t="shared" si="0"/>
        <v>17</v>
      </c>
      <c r="J16" s="33" t="s">
        <v>41</v>
      </c>
      <c r="K16" s="34">
        <v>4</v>
      </c>
      <c r="M16" s="33">
        <v>127</v>
      </c>
      <c r="N16" s="3" t="s">
        <v>25</v>
      </c>
      <c r="O16" s="33">
        <v>137</v>
      </c>
      <c r="P16" s="34" t="s">
        <v>22</v>
      </c>
    </row>
    <row r="17" spans="1:16" x14ac:dyDescent="0.25">
      <c r="A17" s="33">
        <v>185</v>
      </c>
      <c r="B17" s="3" t="s">
        <v>9</v>
      </c>
      <c r="C17" s="3" t="s">
        <v>24</v>
      </c>
      <c r="D17" s="3">
        <f t="shared" si="1"/>
        <v>14</v>
      </c>
      <c r="E17" s="33">
        <v>126</v>
      </c>
      <c r="F17" s="3" t="s">
        <v>9</v>
      </c>
      <c r="G17" s="3" t="s">
        <v>48</v>
      </c>
      <c r="H17" s="34">
        <f t="shared" si="0"/>
        <v>17</v>
      </c>
      <c r="J17" s="33" t="s">
        <v>42</v>
      </c>
      <c r="K17" s="34">
        <v>3</v>
      </c>
      <c r="M17" s="33">
        <v>126</v>
      </c>
      <c r="N17" s="3" t="s">
        <v>25</v>
      </c>
      <c r="O17" s="33">
        <v>136</v>
      </c>
      <c r="P17" s="34" t="s">
        <v>22</v>
      </c>
    </row>
    <row r="18" spans="1:16" x14ac:dyDescent="0.25">
      <c r="A18" s="33">
        <v>184</v>
      </c>
      <c r="B18" s="3" t="s">
        <v>9</v>
      </c>
      <c r="C18" s="3" t="s">
        <v>24</v>
      </c>
      <c r="D18" s="3">
        <f t="shared" si="1"/>
        <v>14</v>
      </c>
      <c r="E18" s="33">
        <v>125</v>
      </c>
      <c r="F18" s="3" t="s">
        <v>9</v>
      </c>
      <c r="G18" s="3" t="s">
        <v>48</v>
      </c>
      <c r="H18" s="34">
        <f t="shared" si="0"/>
        <v>17</v>
      </c>
      <c r="J18" s="33" t="s">
        <v>43</v>
      </c>
      <c r="K18" s="34">
        <v>2</v>
      </c>
      <c r="M18" s="33">
        <v>125</v>
      </c>
      <c r="N18" s="3" t="s">
        <v>25</v>
      </c>
      <c r="O18" s="33">
        <v>135</v>
      </c>
      <c r="P18" s="34" t="s">
        <v>22</v>
      </c>
    </row>
    <row r="19" spans="1:16" x14ac:dyDescent="0.25">
      <c r="A19" s="33">
        <v>183</v>
      </c>
      <c r="B19" s="3" t="s">
        <v>9</v>
      </c>
      <c r="C19" s="3" t="s">
        <v>24</v>
      </c>
      <c r="D19" s="3">
        <f t="shared" si="1"/>
        <v>14</v>
      </c>
      <c r="E19" s="33">
        <v>124</v>
      </c>
      <c r="F19" s="3" t="s">
        <v>9</v>
      </c>
      <c r="G19" s="3" t="s">
        <v>48</v>
      </c>
      <c r="H19" s="34">
        <f t="shared" si="0"/>
        <v>17</v>
      </c>
      <c r="J19" s="33" t="s">
        <v>33</v>
      </c>
      <c r="K19" s="34">
        <v>1</v>
      </c>
      <c r="M19" s="33">
        <v>124</v>
      </c>
      <c r="N19" s="3" t="s">
        <v>25</v>
      </c>
      <c r="O19" s="33">
        <v>134</v>
      </c>
      <c r="P19" s="34" t="s">
        <v>22</v>
      </c>
    </row>
    <row r="20" spans="1:16" ht="16.5" thickBot="1" x14ac:dyDescent="0.3">
      <c r="A20" s="33">
        <v>182</v>
      </c>
      <c r="B20" s="3" t="s">
        <v>9</v>
      </c>
      <c r="C20" s="3" t="s">
        <v>24</v>
      </c>
      <c r="D20" s="3">
        <f t="shared" si="1"/>
        <v>14</v>
      </c>
      <c r="E20" s="33">
        <v>123</v>
      </c>
      <c r="F20" s="3" t="s">
        <v>9</v>
      </c>
      <c r="G20" s="3" t="s">
        <v>48</v>
      </c>
      <c r="H20" s="34">
        <f t="shared" si="0"/>
        <v>17</v>
      </c>
      <c r="J20" s="35">
        <v>0</v>
      </c>
      <c r="K20" s="37">
        <v>0</v>
      </c>
      <c r="M20" s="33">
        <v>123</v>
      </c>
      <c r="N20" s="3" t="s">
        <v>25</v>
      </c>
      <c r="O20" s="33">
        <v>133</v>
      </c>
      <c r="P20" s="34" t="s">
        <v>22</v>
      </c>
    </row>
    <row r="21" spans="1:16" x14ac:dyDescent="0.25">
      <c r="A21" s="33">
        <v>181</v>
      </c>
      <c r="B21" s="3" t="s">
        <v>9</v>
      </c>
      <c r="C21" s="3" t="s">
        <v>24</v>
      </c>
      <c r="D21" s="3">
        <f t="shared" si="1"/>
        <v>14</v>
      </c>
      <c r="E21" s="33">
        <v>122</v>
      </c>
      <c r="F21" s="3" t="s">
        <v>9</v>
      </c>
      <c r="G21" s="3" t="s">
        <v>48</v>
      </c>
      <c r="H21" s="34">
        <f t="shared" si="0"/>
        <v>17</v>
      </c>
      <c r="M21" s="33">
        <v>122</v>
      </c>
      <c r="N21" s="3" t="s">
        <v>25</v>
      </c>
      <c r="O21" s="33">
        <v>132</v>
      </c>
      <c r="P21" s="34" t="s">
        <v>22</v>
      </c>
    </row>
    <row r="22" spans="1:16" x14ac:dyDescent="0.25">
      <c r="A22" s="33">
        <v>180</v>
      </c>
      <c r="B22" s="3" t="s">
        <v>9</v>
      </c>
      <c r="C22" s="3" t="s">
        <v>24</v>
      </c>
      <c r="D22" s="3">
        <f t="shared" si="1"/>
        <v>14</v>
      </c>
      <c r="E22" s="33">
        <v>121</v>
      </c>
      <c r="F22" s="3" t="s">
        <v>9</v>
      </c>
      <c r="G22" s="3" t="s">
        <v>48</v>
      </c>
      <c r="H22" s="34">
        <f t="shared" si="0"/>
        <v>17</v>
      </c>
      <c r="M22" s="33">
        <v>121</v>
      </c>
      <c r="N22" s="3" t="s">
        <v>25</v>
      </c>
      <c r="O22" s="33">
        <v>131</v>
      </c>
      <c r="P22" s="34" t="s">
        <v>22</v>
      </c>
    </row>
    <row r="23" spans="1:16" x14ac:dyDescent="0.25">
      <c r="A23" s="33">
        <v>179</v>
      </c>
      <c r="B23" s="3" t="s">
        <v>9</v>
      </c>
      <c r="C23" s="3" t="s">
        <v>35</v>
      </c>
      <c r="D23" s="3">
        <f t="shared" si="1"/>
        <v>13</v>
      </c>
      <c r="E23" s="33">
        <v>120</v>
      </c>
      <c r="F23" s="3" t="s">
        <v>9</v>
      </c>
      <c r="G23" s="3" t="s">
        <v>48</v>
      </c>
      <c r="H23" s="34">
        <f t="shared" si="0"/>
        <v>17</v>
      </c>
      <c r="M23" s="33">
        <v>120</v>
      </c>
      <c r="N23" s="3" t="s">
        <v>25</v>
      </c>
      <c r="O23" s="33">
        <v>130</v>
      </c>
      <c r="P23" s="34" t="s">
        <v>22</v>
      </c>
    </row>
    <row r="24" spans="1:16" ht="16.5" x14ac:dyDescent="0.25">
      <c r="A24" s="33">
        <v>178</v>
      </c>
      <c r="B24" s="3" t="s">
        <v>9</v>
      </c>
      <c r="C24" s="3" t="s">
        <v>35</v>
      </c>
      <c r="D24" s="3">
        <f t="shared" si="1"/>
        <v>13</v>
      </c>
      <c r="E24" s="33">
        <v>119</v>
      </c>
      <c r="F24" s="3" t="s">
        <v>9</v>
      </c>
      <c r="G24" s="3" t="s">
        <v>48</v>
      </c>
      <c r="H24" s="34">
        <f t="shared" si="0"/>
        <v>17</v>
      </c>
      <c r="J24"/>
      <c r="M24" s="33">
        <v>119</v>
      </c>
      <c r="N24" s="3" t="s">
        <v>25</v>
      </c>
      <c r="O24" s="33">
        <v>129</v>
      </c>
      <c r="P24" s="34" t="s">
        <v>22</v>
      </c>
    </row>
    <row r="25" spans="1:16" ht="16.5" x14ac:dyDescent="0.25">
      <c r="A25" s="33">
        <v>177</v>
      </c>
      <c r="B25" s="3" t="s">
        <v>9</v>
      </c>
      <c r="C25" s="3" t="s">
        <v>35</v>
      </c>
      <c r="D25" s="3">
        <f t="shared" si="1"/>
        <v>13</v>
      </c>
      <c r="E25" s="33">
        <v>118</v>
      </c>
      <c r="F25" s="3" t="s">
        <v>9</v>
      </c>
      <c r="G25" s="3" t="s">
        <v>48</v>
      </c>
      <c r="H25" s="34">
        <f t="shared" si="0"/>
        <v>17</v>
      </c>
      <c r="J25"/>
      <c r="M25" s="33">
        <v>118</v>
      </c>
      <c r="N25" s="3" t="s">
        <v>25</v>
      </c>
      <c r="O25" s="33">
        <v>128</v>
      </c>
      <c r="P25" s="34" t="s">
        <v>22</v>
      </c>
    </row>
    <row r="26" spans="1:16" ht="16.5" x14ac:dyDescent="0.25">
      <c r="A26" s="33">
        <v>176</v>
      </c>
      <c r="B26" s="3" t="s">
        <v>9</v>
      </c>
      <c r="C26" s="3" t="s">
        <v>35</v>
      </c>
      <c r="D26" s="3">
        <f t="shared" si="1"/>
        <v>13</v>
      </c>
      <c r="E26" s="33">
        <v>117</v>
      </c>
      <c r="F26" s="3" t="s">
        <v>9</v>
      </c>
      <c r="G26" s="3" t="s">
        <v>48</v>
      </c>
      <c r="H26" s="34">
        <f t="shared" si="0"/>
        <v>17</v>
      </c>
      <c r="J26"/>
      <c r="M26" s="33">
        <v>117</v>
      </c>
      <c r="N26" s="3" t="s">
        <v>25</v>
      </c>
      <c r="O26" s="33">
        <v>127</v>
      </c>
      <c r="P26" s="34" t="s">
        <v>22</v>
      </c>
    </row>
    <row r="27" spans="1:16" ht="16.5" x14ac:dyDescent="0.25">
      <c r="A27" s="33">
        <v>175</v>
      </c>
      <c r="B27" s="3" t="s">
        <v>9</v>
      </c>
      <c r="C27" s="3" t="s">
        <v>35</v>
      </c>
      <c r="D27" s="3">
        <f t="shared" si="1"/>
        <v>13</v>
      </c>
      <c r="E27" s="33">
        <v>116</v>
      </c>
      <c r="F27" s="3" t="s">
        <v>9</v>
      </c>
      <c r="G27" s="3" t="s">
        <v>48</v>
      </c>
      <c r="H27" s="34">
        <f t="shared" si="0"/>
        <v>17</v>
      </c>
      <c r="J27"/>
      <c r="M27" s="33">
        <v>116</v>
      </c>
      <c r="N27" s="3" t="s">
        <v>25</v>
      </c>
      <c r="O27" s="33">
        <v>126</v>
      </c>
      <c r="P27" s="34" t="s">
        <v>22</v>
      </c>
    </row>
    <row r="28" spans="1:16" ht="16.5" x14ac:dyDescent="0.25">
      <c r="A28" s="33">
        <v>174</v>
      </c>
      <c r="B28" s="3" t="s">
        <v>9</v>
      </c>
      <c r="C28" s="3" t="s">
        <v>35</v>
      </c>
      <c r="D28" s="3">
        <f t="shared" si="1"/>
        <v>13</v>
      </c>
      <c r="E28" s="33">
        <v>115</v>
      </c>
      <c r="F28" s="3" t="s">
        <v>9</v>
      </c>
      <c r="G28" s="3" t="s">
        <v>48</v>
      </c>
      <c r="H28" s="34">
        <f t="shared" si="0"/>
        <v>17</v>
      </c>
      <c r="J28"/>
      <c r="M28" s="33">
        <v>115</v>
      </c>
      <c r="N28" s="3" t="s">
        <v>25</v>
      </c>
      <c r="O28" s="33">
        <v>125</v>
      </c>
      <c r="P28" s="34" t="s">
        <v>22</v>
      </c>
    </row>
    <row r="29" spans="1:16" ht="16.5" x14ac:dyDescent="0.25">
      <c r="A29" s="33">
        <v>173</v>
      </c>
      <c r="B29" s="3" t="s">
        <v>9</v>
      </c>
      <c r="C29" s="3" t="s">
        <v>35</v>
      </c>
      <c r="D29" s="3">
        <f t="shared" si="1"/>
        <v>13</v>
      </c>
      <c r="E29" s="33">
        <v>114</v>
      </c>
      <c r="F29" s="3" t="s">
        <v>9</v>
      </c>
      <c r="G29" s="3" t="s">
        <v>48</v>
      </c>
      <c r="H29" s="34">
        <f t="shared" si="0"/>
        <v>17</v>
      </c>
      <c r="J29"/>
      <c r="M29" s="33">
        <v>114</v>
      </c>
      <c r="N29" s="3" t="s">
        <v>25</v>
      </c>
      <c r="O29" s="33">
        <v>124</v>
      </c>
      <c r="P29" s="34" t="s">
        <v>22</v>
      </c>
    </row>
    <row r="30" spans="1:16" ht="16.5" x14ac:dyDescent="0.25">
      <c r="A30" s="33">
        <v>172</v>
      </c>
      <c r="B30" s="3" t="s">
        <v>9</v>
      </c>
      <c r="C30" s="3" t="s">
        <v>35</v>
      </c>
      <c r="D30" s="3">
        <f t="shared" si="1"/>
        <v>13</v>
      </c>
      <c r="E30" s="33">
        <v>113</v>
      </c>
      <c r="F30" s="3" t="s">
        <v>9</v>
      </c>
      <c r="G30" s="3" t="s">
        <v>48</v>
      </c>
      <c r="H30" s="34">
        <f t="shared" si="0"/>
        <v>17</v>
      </c>
      <c r="J30"/>
      <c r="M30" s="33">
        <v>113</v>
      </c>
      <c r="N30" s="3" t="s">
        <v>25</v>
      </c>
      <c r="O30" s="33">
        <v>123</v>
      </c>
      <c r="P30" s="34" t="s">
        <v>22</v>
      </c>
    </row>
    <row r="31" spans="1:16" ht="16.5" x14ac:dyDescent="0.25">
      <c r="A31" s="33">
        <v>171</v>
      </c>
      <c r="B31" s="3" t="s">
        <v>9</v>
      </c>
      <c r="C31" s="3" t="s">
        <v>35</v>
      </c>
      <c r="D31" s="3">
        <f t="shared" si="1"/>
        <v>13</v>
      </c>
      <c r="E31" s="33">
        <v>112</v>
      </c>
      <c r="F31" s="3" t="s">
        <v>9</v>
      </c>
      <c r="G31" s="3" t="s">
        <v>48</v>
      </c>
      <c r="H31" s="34">
        <f t="shared" si="0"/>
        <v>17</v>
      </c>
      <c r="J31"/>
      <c r="M31" s="33">
        <v>112</v>
      </c>
      <c r="N31" s="3" t="s">
        <v>25</v>
      </c>
      <c r="O31" s="33">
        <v>122</v>
      </c>
      <c r="P31" s="34" t="s">
        <v>22</v>
      </c>
    </row>
    <row r="32" spans="1:16" ht="16.5" x14ac:dyDescent="0.25">
      <c r="A32" s="33">
        <v>170</v>
      </c>
      <c r="B32" s="3" t="s">
        <v>9</v>
      </c>
      <c r="C32" s="3" t="s">
        <v>35</v>
      </c>
      <c r="D32" s="3">
        <f t="shared" si="1"/>
        <v>13</v>
      </c>
      <c r="E32" s="33">
        <v>111</v>
      </c>
      <c r="F32" s="3" t="s">
        <v>9</v>
      </c>
      <c r="G32" s="3" t="s">
        <v>48</v>
      </c>
      <c r="H32" s="34">
        <f t="shared" si="0"/>
        <v>17</v>
      </c>
      <c r="J32"/>
      <c r="M32" s="33">
        <v>111</v>
      </c>
      <c r="N32" s="3" t="s">
        <v>25</v>
      </c>
      <c r="O32" s="33">
        <v>121</v>
      </c>
      <c r="P32" s="34" t="s">
        <v>22</v>
      </c>
    </row>
    <row r="33" spans="1:16" ht="16.5" x14ac:dyDescent="0.25">
      <c r="A33" s="33">
        <v>169</v>
      </c>
      <c r="B33" s="3" t="s">
        <v>9</v>
      </c>
      <c r="C33" s="3" t="s">
        <v>38</v>
      </c>
      <c r="D33" s="3">
        <f t="shared" si="1"/>
        <v>12</v>
      </c>
      <c r="E33" s="33">
        <v>110</v>
      </c>
      <c r="F33" s="3" t="s">
        <v>9</v>
      </c>
      <c r="G33" s="3" t="s">
        <v>48</v>
      </c>
      <c r="H33" s="34">
        <f t="shared" si="0"/>
        <v>17</v>
      </c>
      <c r="J33"/>
      <c r="M33" s="33">
        <v>110</v>
      </c>
      <c r="N33" s="3" t="s">
        <v>25</v>
      </c>
      <c r="O33" s="33">
        <v>120</v>
      </c>
      <c r="P33" s="34" t="s">
        <v>22</v>
      </c>
    </row>
    <row r="34" spans="1:16" ht="16.5" x14ac:dyDescent="0.25">
      <c r="A34" s="33">
        <v>168</v>
      </c>
      <c r="B34" s="3" t="s">
        <v>9</v>
      </c>
      <c r="C34" s="3" t="s">
        <v>38</v>
      </c>
      <c r="D34" s="3">
        <f t="shared" si="1"/>
        <v>12</v>
      </c>
      <c r="E34" s="33">
        <v>109</v>
      </c>
      <c r="F34" s="3" t="s">
        <v>9</v>
      </c>
      <c r="G34" s="3" t="s">
        <v>49</v>
      </c>
      <c r="H34" s="34">
        <f t="shared" si="0"/>
        <v>16</v>
      </c>
      <c r="J34"/>
      <c r="M34" s="33">
        <v>109</v>
      </c>
      <c r="N34" s="3" t="s">
        <v>25</v>
      </c>
      <c r="O34" s="33">
        <v>119</v>
      </c>
      <c r="P34" s="34" t="s">
        <v>22</v>
      </c>
    </row>
    <row r="35" spans="1:16" ht="16.5" x14ac:dyDescent="0.25">
      <c r="A35" s="33">
        <v>167</v>
      </c>
      <c r="B35" s="3" t="s">
        <v>9</v>
      </c>
      <c r="C35" s="3" t="s">
        <v>38</v>
      </c>
      <c r="D35" s="3">
        <f t="shared" si="1"/>
        <v>12</v>
      </c>
      <c r="E35" s="33">
        <v>108</v>
      </c>
      <c r="F35" s="3" t="s">
        <v>9</v>
      </c>
      <c r="G35" s="3" t="s">
        <v>49</v>
      </c>
      <c r="H35" s="34">
        <f t="shared" si="0"/>
        <v>16</v>
      </c>
      <c r="J35"/>
      <c r="M35" s="33">
        <v>108</v>
      </c>
      <c r="N35" s="3" t="s">
        <v>25</v>
      </c>
      <c r="O35" s="33">
        <v>118</v>
      </c>
      <c r="P35" s="34" t="s">
        <v>22</v>
      </c>
    </row>
    <row r="36" spans="1:16" ht="16.5" x14ac:dyDescent="0.25">
      <c r="A36" s="33">
        <v>166</v>
      </c>
      <c r="B36" s="3" t="s">
        <v>9</v>
      </c>
      <c r="C36" s="3" t="s">
        <v>38</v>
      </c>
      <c r="D36" s="3">
        <f t="shared" si="1"/>
        <v>12</v>
      </c>
      <c r="E36" s="33">
        <v>107</v>
      </c>
      <c r="F36" s="3" t="s">
        <v>9</v>
      </c>
      <c r="G36" s="3" t="s">
        <v>49</v>
      </c>
      <c r="H36" s="34">
        <f t="shared" si="0"/>
        <v>16</v>
      </c>
      <c r="J36"/>
      <c r="M36" s="33">
        <v>107</v>
      </c>
      <c r="N36" s="3" t="s">
        <v>25</v>
      </c>
      <c r="O36" s="33">
        <v>117</v>
      </c>
      <c r="P36" s="34" t="s">
        <v>22</v>
      </c>
    </row>
    <row r="37" spans="1:16" ht="16.5" x14ac:dyDescent="0.25">
      <c r="A37" s="33">
        <v>165</v>
      </c>
      <c r="B37" s="3" t="s">
        <v>9</v>
      </c>
      <c r="C37" s="3" t="s">
        <v>38</v>
      </c>
      <c r="D37" s="3">
        <f t="shared" si="1"/>
        <v>12</v>
      </c>
      <c r="E37" s="33">
        <v>106</v>
      </c>
      <c r="F37" s="3" t="s">
        <v>9</v>
      </c>
      <c r="G37" s="3" t="s">
        <v>49</v>
      </c>
      <c r="H37" s="34">
        <f t="shared" si="0"/>
        <v>16</v>
      </c>
      <c r="J37"/>
      <c r="M37" s="33">
        <v>106</v>
      </c>
      <c r="N37" s="3" t="s">
        <v>25</v>
      </c>
      <c r="O37" s="33">
        <v>116</v>
      </c>
      <c r="P37" s="34" t="s">
        <v>22</v>
      </c>
    </row>
    <row r="38" spans="1:16" ht="16.5" x14ac:dyDescent="0.25">
      <c r="A38" s="33">
        <v>164</v>
      </c>
      <c r="B38" s="3" t="s">
        <v>9</v>
      </c>
      <c r="C38" s="3" t="s">
        <v>38</v>
      </c>
      <c r="D38" s="3">
        <f t="shared" si="1"/>
        <v>12</v>
      </c>
      <c r="E38" s="33">
        <v>105</v>
      </c>
      <c r="F38" s="3" t="s">
        <v>9</v>
      </c>
      <c r="G38" s="3" t="s">
        <v>49</v>
      </c>
      <c r="H38" s="34">
        <f t="shared" si="0"/>
        <v>16</v>
      </c>
      <c r="J38"/>
      <c r="M38" s="33">
        <v>105</v>
      </c>
      <c r="N38" s="3" t="s">
        <v>25</v>
      </c>
      <c r="O38" s="33">
        <v>115</v>
      </c>
      <c r="P38" s="34" t="s">
        <v>22</v>
      </c>
    </row>
    <row r="39" spans="1:16" ht="16.5" x14ac:dyDescent="0.25">
      <c r="A39" s="33">
        <v>163</v>
      </c>
      <c r="B39" s="3" t="s">
        <v>9</v>
      </c>
      <c r="C39" s="3" t="s">
        <v>38</v>
      </c>
      <c r="D39" s="3">
        <f t="shared" si="1"/>
        <v>12</v>
      </c>
      <c r="E39" s="33">
        <v>104</v>
      </c>
      <c r="F39" s="3" t="s">
        <v>9</v>
      </c>
      <c r="G39" s="3" t="s">
        <v>49</v>
      </c>
      <c r="H39" s="34">
        <f t="shared" si="0"/>
        <v>16</v>
      </c>
      <c r="J39"/>
      <c r="M39" s="33">
        <v>104</v>
      </c>
      <c r="N39" s="3" t="s">
        <v>25</v>
      </c>
      <c r="O39" s="33">
        <v>114</v>
      </c>
      <c r="P39" s="34" t="s">
        <v>22</v>
      </c>
    </row>
    <row r="40" spans="1:16" ht="16.5" x14ac:dyDescent="0.25">
      <c r="A40" s="33">
        <v>162</v>
      </c>
      <c r="B40" s="3" t="s">
        <v>9</v>
      </c>
      <c r="C40" s="3" t="s">
        <v>38</v>
      </c>
      <c r="D40" s="3">
        <f t="shared" si="1"/>
        <v>12</v>
      </c>
      <c r="E40" s="33">
        <v>103</v>
      </c>
      <c r="F40" s="3" t="s">
        <v>9</v>
      </c>
      <c r="G40" s="3" t="s">
        <v>49</v>
      </c>
      <c r="H40" s="34">
        <f t="shared" si="0"/>
        <v>16</v>
      </c>
      <c r="J40"/>
      <c r="M40" s="33">
        <v>103</v>
      </c>
      <c r="N40" s="3" t="s">
        <v>25</v>
      </c>
      <c r="O40" s="33">
        <v>113</v>
      </c>
      <c r="P40" s="34" t="s">
        <v>22</v>
      </c>
    </row>
    <row r="41" spans="1:16" ht="16.5" x14ac:dyDescent="0.25">
      <c r="A41" s="33">
        <v>161</v>
      </c>
      <c r="B41" s="3" t="s">
        <v>9</v>
      </c>
      <c r="C41" s="3" t="s">
        <v>38</v>
      </c>
      <c r="D41" s="3">
        <f t="shared" si="1"/>
        <v>12</v>
      </c>
      <c r="E41" s="33">
        <v>102</v>
      </c>
      <c r="F41" s="3" t="s">
        <v>9</v>
      </c>
      <c r="G41" s="3" t="s">
        <v>49</v>
      </c>
      <c r="H41" s="34">
        <f t="shared" si="0"/>
        <v>16</v>
      </c>
      <c r="J41"/>
      <c r="M41" s="33">
        <v>102</v>
      </c>
      <c r="N41" s="3" t="s">
        <v>25</v>
      </c>
      <c r="O41" s="33">
        <v>112</v>
      </c>
      <c r="P41" s="34" t="s">
        <v>22</v>
      </c>
    </row>
    <row r="42" spans="1:16" ht="16.5" x14ac:dyDescent="0.25">
      <c r="A42" s="33">
        <v>160</v>
      </c>
      <c r="B42" s="3" t="s">
        <v>9</v>
      </c>
      <c r="C42" s="3" t="s">
        <v>38</v>
      </c>
      <c r="D42" s="3">
        <f t="shared" si="1"/>
        <v>12</v>
      </c>
      <c r="E42" s="33">
        <v>101</v>
      </c>
      <c r="F42" s="3" t="s">
        <v>9</v>
      </c>
      <c r="G42" s="3" t="s">
        <v>49</v>
      </c>
      <c r="H42" s="34">
        <f t="shared" si="0"/>
        <v>16</v>
      </c>
      <c r="J42"/>
      <c r="M42" s="33">
        <v>101</v>
      </c>
      <c r="N42" s="3" t="s">
        <v>25</v>
      </c>
      <c r="O42" s="33">
        <v>111</v>
      </c>
      <c r="P42" s="34" t="s">
        <v>22</v>
      </c>
    </row>
    <row r="43" spans="1:16" ht="16.5" x14ac:dyDescent="0.25">
      <c r="A43" s="33">
        <v>159</v>
      </c>
      <c r="B43" s="3" t="s">
        <v>9</v>
      </c>
      <c r="C43" s="3" t="s">
        <v>30</v>
      </c>
      <c r="D43" s="3">
        <f t="shared" si="1"/>
        <v>7</v>
      </c>
      <c r="E43" s="33">
        <v>100</v>
      </c>
      <c r="F43" s="3" t="s">
        <v>9</v>
      </c>
      <c r="G43" s="3" t="s">
        <v>49</v>
      </c>
      <c r="H43" s="34">
        <f t="shared" si="0"/>
        <v>16</v>
      </c>
      <c r="J43"/>
      <c r="M43" s="33">
        <v>100</v>
      </c>
      <c r="N43" s="3" t="s">
        <v>25</v>
      </c>
      <c r="O43" s="33">
        <v>110</v>
      </c>
      <c r="P43" s="34" t="s">
        <v>22</v>
      </c>
    </row>
    <row r="44" spans="1:16" ht="16.5" x14ac:dyDescent="0.25">
      <c r="A44" s="33">
        <v>158</v>
      </c>
      <c r="B44" s="3" t="s">
        <v>9</v>
      </c>
      <c r="C44" s="3" t="s">
        <v>30</v>
      </c>
      <c r="D44" s="3">
        <f t="shared" si="1"/>
        <v>7</v>
      </c>
      <c r="E44" s="33">
        <v>99</v>
      </c>
      <c r="F44" s="3" t="s">
        <v>9</v>
      </c>
      <c r="G44" s="3" t="s">
        <v>50</v>
      </c>
      <c r="H44" s="34">
        <f t="shared" si="0"/>
        <v>15</v>
      </c>
      <c r="J44"/>
      <c r="M44" s="33">
        <v>99</v>
      </c>
      <c r="N44" s="3" t="s">
        <v>35</v>
      </c>
      <c r="O44" s="33">
        <v>109</v>
      </c>
      <c r="P44" s="34" t="s">
        <v>22</v>
      </c>
    </row>
    <row r="45" spans="1:16" ht="16.5" x14ac:dyDescent="0.25">
      <c r="A45" s="33">
        <v>157</v>
      </c>
      <c r="B45" s="3" t="s">
        <v>9</v>
      </c>
      <c r="C45" s="3" t="s">
        <v>30</v>
      </c>
      <c r="D45" s="3">
        <f t="shared" si="1"/>
        <v>7</v>
      </c>
      <c r="E45" s="33">
        <v>98</v>
      </c>
      <c r="F45" s="3" t="s">
        <v>9</v>
      </c>
      <c r="G45" s="3" t="s">
        <v>50</v>
      </c>
      <c r="H45" s="34">
        <f t="shared" si="0"/>
        <v>15</v>
      </c>
      <c r="J45"/>
      <c r="M45" s="33">
        <v>98</v>
      </c>
      <c r="N45" s="3" t="s">
        <v>35</v>
      </c>
      <c r="O45" s="33">
        <v>108</v>
      </c>
      <c r="P45" s="34" t="s">
        <v>22</v>
      </c>
    </row>
    <row r="46" spans="1:16" ht="16.5" x14ac:dyDescent="0.25">
      <c r="A46" s="33">
        <v>156</v>
      </c>
      <c r="B46" s="3" t="s">
        <v>9</v>
      </c>
      <c r="C46" s="3" t="s">
        <v>30</v>
      </c>
      <c r="D46" s="3">
        <f t="shared" si="1"/>
        <v>7</v>
      </c>
      <c r="E46" s="33">
        <v>97</v>
      </c>
      <c r="F46" s="3" t="s">
        <v>9</v>
      </c>
      <c r="G46" s="3" t="s">
        <v>50</v>
      </c>
      <c r="H46" s="34">
        <f t="shared" si="0"/>
        <v>15</v>
      </c>
      <c r="J46"/>
      <c r="M46" s="33">
        <v>97</v>
      </c>
      <c r="N46" s="3" t="s">
        <v>35</v>
      </c>
      <c r="O46" s="33">
        <v>107</v>
      </c>
      <c r="P46" s="34" t="s">
        <v>22</v>
      </c>
    </row>
    <row r="47" spans="1:16" ht="16.5" x14ac:dyDescent="0.25">
      <c r="A47" s="33">
        <v>155</v>
      </c>
      <c r="B47" s="3" t="s">
        <v>9</v>
      </c>
      <c r="C47" s="3" t="s">
        <v>30</v>
      </c>
      <c r="D47" s="3">
        <f t="shared" si="1"/>
        <v>7</v>
      </c>
      <c r="E47" s="33">
        <v>96</v>
      </c>
      <c r="F47" s="3" t="s">
        <v>9</v>
      </c>
      <c r="G47" s="3" t="s">
        <v>50</v>
      </c>
      <c r="H47" s="34">
        <f t="shared" si="0"/>
        <v>15</v>
      </c>
      <c r="J47"/>
      <c r="M47" s="33">
        <v>96</v>
      </c>
      <c r="N47" s="3" t="s">
        <v>35</v>
      </c>
      <c r="O47" s="33">
        <v>106</v>
      </c>
      <c r="P47" s="34" t="s">
        <v>22</v>
      </c>
    </row>
    <row r="48" spans="1:16" ht="16.5" x14ac:dyDescent="0.25">
      <c r="A48" s="33">
        <v>154</v>
      </c>
      <c r="B48" s="3" t="s">
        <v>9</v>
      </c>
      <c r="C48" s="3" t="s">
        <v>30</v>
      </c>
      <c r="D48" s="3">
        <f t="shared" si="1"/>
        <v>7</v>
      </c>
      <c r="E48" s="33">
        <v>95</v>
      </c>
      <c r="F48" s="3" t="s">
        <v>9</v>
      </c>
      <c r="G48" s="3" t="s">
        <v>50</v>
      </c>
      <c r="H48" s="34">
        <f t="shared" si="0"/>
        <v>15</v>
      </c>
      <c r="J48"/>
      <c r="M48" s="33">
        <v>95</v>
      </c>
      <c r="N48" s="3" t="s">
        <v>35</v>
      </c>
      <c r="O48" s="33">
        <v>105</v>
      </c>
      <c r="P48" s="34" t="s">
        <v>22</v>
      </c>
    </row>
    <row r="49" spans="1:16" ht="16.5" x14ac:dyDescent="0.25">
      <c r="A49" s="33">
        <v>153</v>
      </c>
      <c r="B49" s="3" t="s">
        <v>9</v>
      </c>
      <c r="C49" s="3" t="s">
        <v>30</v>
      </c>
      <c r="D49" s="3">
        <f t="shared" si="1"/>
        <v>7</v>
      </c>
      <c r="E49" s="33">
        <v>94</v>
      </c>
      <c r="F49" s="3" t="s">
        <v>9</v>
      </c>
      <c r="G49" s="3" t="s">
        <v>50</v>
      </c>
      <c r="H49" s="34">
        <f t="shared" si="0"/>
        <v>15</v>
      </c>
      <c r="J49"/>
      <c r="M49" s="33">
        <v>94</v>
      </c>
      <c r="N49" s="3" t="s">
        <v>35</v>
      </c>
      <c r="O49" s="33">
        <v>104</v>
      </c>
      <c r="P49" s="34" t="s">
        <v>22</v>
      </c>
    </row>
    <row r="50" spans="1:16" ht="16.5" x14ac:dyDescent="0.25">
      <c r="A50" s="33">
        <v>152</v>
      </c>
      <c r="B50" s="3" t="s">
        <v>9</v>
      </c>
      <c r="C50" s="3" t="s">
        <v>30</v>
      </c>
      <c r="D50" s="3">
        <f t="shared" si="1"/>
        <v>7</v>
      </c>
      <c r="E50" s="33">
        <v>93</v>
      </c>
      <c r="F50" s="3" t="s">
        <v>9</v>
      </c>
      <c r="G50" s="3" t="s">
        <v>50</v>
      </c>
      <c r="H50" s="34">
        <f t="shared" si="0"/>
        <v>15</v>
      </c>
      <c r="J50"/>
      <c r="M50" s="33">
        <v>93</v>
      </c>
      <c r="N50" s="3" t="s">
        <v>35</v>
      </c>
      <c r="O50" s="33">
        <v>103</v>
      </c>
      <c r="P50" s="34" t="s">
        <v>22</v>
      </c>
    </row>
    <row r="51" spans="1:16" ht="16.5" x14ac:dyDescent="0.25">
      <c r="A51" s="33">
        <v>151</v>
      </c>
      <c r="B51" s="3" t="s">
        <v>9</v>
      </c>
      <c r="C51" s="3" t="s">
        <v>30</v>
      </c>
      <c r="D51" s="3">
        <f t="shared" si="1"/>
        <v>7</v>
      </c>
      <c r="E51" s="33">
        <v>92</v>
      </c>
      <c r="F51" s="3" t="s">
        <v>9</v>
      </c>
      <c r="G51" s="3" t="s">
        <v>50</v>
      </c>
      <c r="H51" s="34">
        <f t="shared" si="0"/>
        <v>15</v>
      </c>
      <c r="J51"/>
      <c r="M51" s="33">
        <v>92</v>
      </c>
      <c r="N51" s="3" t="s">
        <v>35</v>
      </c>
      <c r="O51" s="33">
        <v>102</v>
      </c>
      <c r="P51" s="34" t="s">
        <v>22</v>
      </c>
    </row>
    <row r="52" spans="1:16" ht="16.5" x14ac:dyDescent="0.25">
      <c r="A52" s="33">
        <v>150</v>
      </c>
      <c r="B52" s="3" t="s">
        <v>9</v>
      </c>
      <c r="C52" s="3" t="s">
        <v>30</v>
      </c>
      <c r="D52" s="3">
        <f t="shared" si="1"/>
        <v>7</v>
      </c>
      <c r="E52" s="33">
        <v>91</v>
      </c>
      <c r="F52" s="3" t="s">
        <v>9</v>
      </c>
      <c r="G52" s="3" t="s">
        <v>50</v>
      </c>
      <c r="H52" s="34">
        <f t="shared" si="0"/>
        <v>15</v>
      </c>
      <c r="J52"/>
      <c r="M52" s="33">
        <v>91</v>
      </c>
      <c r="N52" s="3" t="s">
        <v>35</v>
      </c>
      <c r="O52" s="33">
        <v>101</v>
      </c>
      <c r="P52" s="34" t="s">
        <v>22</v>
      </c>
    </row>
    <row r="53" spans="1:16" ht="16.5" x14ac:dyDescent="0.25">
      <c r="A53" s="33">
        <v>149</v>
      </c>
      <c r="B53" s="3" t="s">
        <v>9</v>
      </c>
      <c r="C53" s="3" t="s">
        <v>39</v>
      </c>
      <c r="D53" s="3">
        <f t="shared" si="1"/>
        <v>6</v>
      </c>
      <c r="E53" s="33">
        <v>90</v>
      </c>
      <c r="F53" s="3" t="s">
        <v>9</v>
      </c>
      <c r="G53" s="3" t="s">
        <v>50</v>
      </c>
      <c r="H53" s="34">
        <f t="shared" si="0"/>
        <v>15</v>
      </c>
      <c r="J53"/>
      <c r="M53" s="33">
        <v>90</v>
      </c>
      <c r="N53" s="3" t="s">
        <v>35</v>
      </c>
      <c r="O53" s="33">
        <v>100</v>
      </c>
      <c r="P53" s="34" t="s">
        <v>22</v>
      </c>
    </row>
    <row r="54" spans="1:16" ht="16.5" x14ac:dyDescent="0.25">
      <c r="A54" s="33">
        <v>148</v>
      </c>
      <c r="B54" s="3" t="s">
        <v>9</v>
      </c>
      <c r="C54" s="3" t="s">
        <v>39</v>
      </c>
      <c r="D54" s="3">
        <f t="shared" si="1"/>
        <v>6</v>
      </c>
      <c r="E54" s="33">
        <v>89</v>
      </c>
      <c r="F54" s="3" t="s">
        <v>9</v>
      </c>
      <c r="G54" s="3" t="s">
        <v>24</v>
      </c>
      <c r="H54" s="34">
        <f t="shared" si="0"/>
        <v>14</v>
      </c>
      <c r="J54"/>
      <c r="M54" s="33">
        <v>89</v>
      </c>
      <c r="N54" s="3" t="s">
        <v>24</v>
      </c>
      <c r="O54" s="33">
        <v>99</v>
      </c>
      <c r="P54" s="34" t="s">
        <v>23</v>
      </c>
    </row>
    <row r="55" spans="1:16" ht="16.5" x14ac:dyDescent="0.25">
      <c r="A55" s="33">
        <v>147</v>
      </c>
      <c r="B55" s="3" t="s">
        <v>9</v>
      </c>
      <c r="C55" s="3" t="s">
        <v>39</v>
      </c>
      <c r="D55" s="3">
        <f t="shared" si="1"/>
        <v>6</v>
      </c>
      <c r="E55" s="33">
        <v>88</v>
      </c>
      <c r="F55" s="3" t="s">
        <v>9</v>
      </c>
      <c r="G55" s="3" t="s">
        <v>24</v>
      </c>
      <c r="H55" s="34">
        <f t="shared" si="0"/>
        <v>14</v>
      </c>
      <c r="J55"/>
      <c r="M55" s="33">
        <v>88</v>
      </c>
      <c r="N55" s="3" t="s">
        <v>24</v>
      </c>
      <c r="O55" s="33">
        <v>98</v>
      </c>
      <c r="P55" s="34" t="s">
        <v>23</v>
      </c>
    </row>
    <row r="56" spans="1:16" ht="16.5" x14ac:dyDescent="0.25">
      <c r="A56" s="33">
        <v>146</v>
      </c>
      <c r="B56" s="3" t="s">
        <v>9</v>
      </c>
      <c r="C56" s="3" t="s">
        <v>39</v>
      </c>
      <c r="D56" s="3">
        <f t="shared" si="1"/>
        <v>6</v>
      </c>
      <c r="E56" s="33">
        <v>87</v>
      </c>
      <c r="F56" s="3" t="s">
        <v>9</v>
      </c>
      <c r="G56" s="3" t="s">
        <v>24</v>
      </c>
      <c r="H56" s="34">
        <f t="shared" si="0"/>
        <v>14</v>
      </c>
      <c r="J56"/>
      <c r="M56" s="33">
        <v>87</v>
      </c>
      <c r="N56" s="3" t="s">
        <v>24</v>
      </c>
      <c r="O56" s="33">
        <v>97</v>
      </c>
      <c r="P56" s="34" t="s">
        <v>23</v>
      </c>
    </row>
    <row r="57" spans="1:16" ht="16.5" x14ac:dyDescent="0.25">
      <c r="A57" s="33">
        <v>145</v>
      </c>
      <c r="B57" s="3" t="s">
        <v>9</v>
      </c>
      <c r="C57" s="3" t="s">
        <v>39</v>
      </c>
      <c r="D57" s="3">
        <f t="shared" si="1"/>
        <v>6</v>
      </c>
      <c r="E57" s="33">
        <v>86</v>
      </c>
      <c r="F57" s="3" t="s">
        <v>9</v>
      </c>
      <c r="G57" s="3" t="s">
        <v>24</v>
      </c>
      <c r="H57" s="34">
        <f t="shared" si="0"/>
        <v>14</v>
      </c>
      <c r="J57"/>
      <c r="M57" s="33">
        <v>86</v>
      </c>
      <c r="N57" s="3" t="s">
        <v>24</v>
      </c>
      <c r="O57" s="33">
        <v>96</v>
      </c>
      <c r="P57" s="34" t="s">
        <v>23</v>
      </c>
    </row>
    <row r="58" spans="1:16" ht="16.5" x14ac:dyDescent="0.25">
      <c r="A58" s="33">
        <v>144</v>
      </c>
      <c r="B58" s="3" t="s">
        <v>9</v>
      </c>
      <c r="C58" s="3" t="s">
        <v>39</v>
      </c>
      <c r="D58" s="3">
        <f t="shared" si="1"/>
        <v>6</v>
      </c>
      <c r="E58" s="33">
        <v>85</v>
      </c>
      <c r="F58" s="3" t="s">
        <v>9</v>
      </c>
      <c r="G58" s="3" t="s">
        <v>24</v>
      </c>
      <c r="H58" s="34">
        <f t="shared" si="0"/>
        <v>14</v>
      </c>
      <c r="J58"/>
      <c r="M58" s="33">
        <v>85</v>
      </c>
      <c r="N58" s="3" t="s">
        <v>24</v>
      </c>
      <c r="O58" s="33">
        <v>95</v>
      </c>
      <c r="P58" s="34" t="s">
        <v>23</v>
      </c>
    </row>
    <row r="59" spans="1:16" ht="16.5" x14ac:dyDescent="0.25">
      <c r="A59" s="33">
        <v>143</v>
      </c>
      <c r="B59" s="3" t="s">
        <v>9</v>
      </c>
      <c r="C59" s="3" t="s">
        <v>39</v>
      </c>
      <c r="D59" s="3">
        <f t="shared" si="1"/>
        <v>6</v>
      </c>
      <c r="E59" s="33">
        <v>84</v>
      </c>
      <c r="F59" s="3" t="s">
        <v>9</v>
      </c>
      <c r="G59" s="3" t="s">
        <v>24</v>
      </c>
      <c r="H59" s="34">
        <f t="shared" si="0"/>
        <v>14</v>
      </c>
      <c r="J59"/>
      <c r="M59" s="33">
        <v>84</v>
      </c>
      <c r="N59" s="3" t="s">
        <v>24</v>
      </c>
      <c r="O59" s="33">
        <v>94</v>
      </c>
      <c r="P59" s="34" t="s">
        <v>23</v>
      </c>
    </row>
    <row r="60" spans="1:16" ht="16.5" x14ac:dyDescent="0.25">
      <c r="A60" s="33">
        <v>142</v>
      </c>
      <c r="B60" s="3" t="s">
        <v>9</v>
      </c>
      <c r="C60" s="3" t="s">
        <v>39</v>
      </c>
      <c r="D60" s="3">
        <f t="shared" si="1"/>
        <v>6</v>
      </c>
      <c r="E60" s="33">
        <v>83</v>
      </c>
      <c r="F60" s="3" t="s">
        <v>9</v>
      </c>
      <c r="G60" s="3" t="s">
        <v>24</v>
      </c>
      <c r="H60" s="34">
        <f t="shared" si="0"/>
        <v>14</v>
      </c>
      <c r="J60"/>
      <c r="M60" s="33">
        <v>83</v>
      </c>
      <c r="N60" s="3" t="s">
        <v>24</v>
      </c>
      <c r="O60" s="33">
        <v>93</v>
      </c>
      <c r="P60" s="34" t="s">
        <v>23</v>
      </c>
    </row>
    <row r="61" spans="1:16" ht="16.5" x14ac:dyDescent="0.25">
      <c r="A61" s="33">
        <v>141</v>
      </c>
      <c r="B61" s="3" t="s">
        <v>9</v>
      </c>
      <c r="C61" s="3" t="s">
        <v>39</v>
      </c>
      <c r="D61" s="3">
        <f t="shared" si="1"/>
        <v>6</v>
      </c>
      <c r="E61" s="33">
        <v>82</v>
      </c>
      <c r="F61" s="3" t="s">
        <v>9</v>
      </c>
      <c r="G61" s="3" t="s">
        <v>24</v>
      </c>
      <c r="H61" s="34">
        <f t="shared" si="0"/>
        <v>14</v>
      </c>
      <c r="J61"/>
      <c r="M61" s="33">
        <v>82</v>
      </c>
      <c r="N61" s="3" t="s">
        <v>24</v>
      </c>
      <c r="O61" s="33">
        <v>92</v>
      </c>
      <c r="P61" s="34" t="s">
        <v>23</v>
      </c>
    </row>
    <row r="62" spans="1:16" ht="16.5" x14ac:dyDescent="0.25">
      <c r="A62" s="33">
        <v>140</v>
      </c>
      <c r="B62" s="3" t="s">
        <v>9</v>
      </c>
      <c r="C62" s="3" t="s">
        <v>39</v>
      </c>
      <c r="D62" s="3">
        <f t="shared" si="1"/>
        <v>6</v>
      </c>
      <c r="E62" s="33">
        <v>81</v>
      </c>
      <c r="F62" s="3" t="s">
        <v>9</v>
      </c>
      <c r="G62" s="3" t="s">
        <v>24</v>
      </c>
      <c r="H62" s="34">
        <f t="shared" si="0"/>
        <v>14</v>
      </c>
      <c r="J62"/>
      <c r="M62" s="33">
        <v>81</v>
      </c>
      <c r="N62" s="3" t="s">
        <v>24</v>
      </c>
      <c r="O62" s="33">
        <v>91</v>
      </c>
      <c r="P62" s="34" t="s">
        <v>23</v>
      </c>
    </row>
    <row r="63" spans="1:16" ht="16.5" x14ac:dyDescent="0.25">
      <c r="A63" s="33">
        <v>139</v>
      </c>
      <c r="B63" s="3" t="s">
        <v>9</v>
      </c>
      <c r="C63" s="3" t="s">
        <v>40</v>
      </c>
      <c r="D63" s="3">
        <f t="shared" si="1"/>
        <v>5</v>
      </c>
      <c r="E63" s="33">
        <v>80</v>
      </c>
      <c r="F63" s="3" t="s">
        <v>9</v>
      </c>
      <c r="G63" s="3" t="s">
        <v>24</v>
      </c>
      <c r="H63" s="34">
        <f t="shared" si="0"/>
        <v>14</v>
      </c>
      <c r="J63"/>
      <c r="M63" s="33">
        <v>80</v>
      </c>
      <c r="N63" s="3" t="s">
        <v>24</v>
      </c>
      <c r="O63" s="33">
        <v>90</v>
      </c>
      <c r="P63" s="34" t="s">
        <v>23</v>
      </c>
    </row>
    <row r="64" spans="1:16" ht="16.5" x14ac:dyDescent="0.25">
      <c r="A64" s="33">
        <v>138</v>
      </c>
      <c r="B64" s="3" t="s">
        <v>9</v>
      </c>
      <c r="C64" s="3" t="s">
        <v>40</v>
      </c>
      <c r="D64" s="3">
        <f t="shared" si="1"/>
        <v>5</v>
      </c>
      <c r="E64" s="33">
        <v>79</v>
      </c>
      <c r="F64" s="3" t="s">
        <v>9</v>
      </c>
      <c r="G64" s="3" t="s">
        <v>35</v>
      </c>
      <c r="H64" s="34">
        <f t="shared" si="0"/>
        <v>13</v>
      </c>
      <c r="J64"/>
      <c r="M64" s="33">
        <v>79</v>
      </c>
      <c r="N64" s="3" t="s">
        <v>23</v>
      </c>
      <c r="O64" s="33">
        <v>89</v>
      </c>
      <c r="P64" s="34" t="s">
        <v>24</v>
      </c>
    </row>
    <row r="65" spans="1:16" ht="16.5" x14ac:dyDescent="0.25">
      <c r="A65" s="33">
        <v>137</v>
      </c>
      <c r="B65" s="3" t="s">
        <v>9</v>
      </c>
      <c r="C65" s="3" t="s">
        <v>40</v>
      </c>
      <c r="D65" s="3">
        <f t="shared" si="1"/>
        <v>5</v>
      </c>
      <c r="E65" s="33">
        <v>78</v>
      </c>
      <c r="F65" s="3" t="s">
        <v>9</v>
      </c>
      <c r="G65" s="3" t="s">
        <v>35</v>
      </c>
      <c r="H65" s="34">
        <f t="shared" si="0"/>
        <v>13</v>
      </c>
      <c r="J65"/>
      <c r="M65" s="33">
        <v>78</v>
      </c>
      <c r="N65" s="3" t="s">
        <v>23</v>
      </c>
      <c r="O65" s="33">
        <v>88</v>
      </c>
      <c r="P65" s="34" t="s">
        <v>24</v>
      </c>
    </row>
    <row r="66" spans="1:16" ht="16.5" x14ac:dyDescent="0.25">
      <c r="A66" s="33">
        <v>136</v>
      </c>
      <c r="B66" s="3" t="s">
        <v>9</v>
      </c>
      <c r="C66" s="3" t="s">
        <v>40</v>
      </c>
      <c r="D66" s="3">
        <f t="shared" si="1"/>
        <v>5</v>
      </c>
      <c r="E66" s="33">
        <v>77</v>
      </c>
      <c r="F66" s="3" t="s">
        <v>9</v>
      </c>
      <c r="G66" s="3" t="s">
        <v>35</v>
      </c>
      <c r="H66" s="34">
        <f t="shared" si="0"/>
        <v>13</v>
      </c>
      <c r="J66"/>
      <c r="M66" s="33">
        <v>77</v>
      </c>
      <c r="N66" s="3" t="s">
        <v>23</v>
      </c>
      <c r="O66" s="33">
        <v>87</v>
      </c>
      <c r="P66" s="34" t="s">
        <v>24</v>
      </c>
    </row>
    <row r="67" spans="1:16" ht="16.5" x14ac:dyDescent="0.25">
      <c r="A67" s="33">
        <v>135</v>
      </c>
      <c r="B67" s="3" t="s">
        <v>9</v>
      </c>
      <c r="C67" s="3" t="s">
        <v>40</v>
      </c>
      <c r="D67" s="3">
        <f t="shared" si="1"/>
        <v>5</v>
      </c>
      <c r="E67" s="33">
        <v>76</v>
      </c>
      <c r="F67" s="3" t="s">
        <v>9</v>
      </c>
      <c r="G67" s="3" t="s">
        <v>35</v>
      </c>
      <c r="H67" s="34">
        <f t="shared" si="0"/>
        <v>13</v>
      </c>
      <c r="J67"/>
      <c r="M67" s="33">
        <v>76</v>
      </c>
      <c r="N67" s="3" t="s">
        <v>23</v>
      </c>
      <c r="O67" s="33">
        <v>86</v>
      </c>
      <c r="P67" s="34" t="s">
        <v>24</v>
      </c>
    </row>
    <row r="68" spans="1:16" ht="16.5" x14ac:dyDescent="0.25">
      <c r="A68" s="33">
        <v>134</v>
      </c>
      <c r="B68" s="3" t="s">
        <v>9</v>
      </c>
      <c r="C68" s="3" t="s">
        <v>40</v>
      </c>
      <c r="D68" s="3">
        <f t="shared" si="1"/>
        <v>5</v>
      </c>
      <c r="E68" s="33">
        <v>75</v>
      </c>
      <c r="F68" s="3" t="s">
        <v>9</v>
      </c>
      <c r="G68" s="3" t="s">
        <v>35</v>
      </c>
      <c r="H68" s="34">
        <f t="shared" ref="H68:H131" si="2">VLOOKUP(G68,$J$2:$K$20,2,FALSE)</f>
        <v>13</v>
      </c>
      <c r="J68"/>
      <c r="M68" s="33">
        <v>75</v>
      </c>
      <c r="N68" s="3" t="s">
        <v>23</v>
      </c>
      <c r="O68" s="33">
        <v>85</v>
      </c>
      <c r="P68" s="34" t="s">
        <v>24</v>
      </c>
    </row>
    <row r="69" spans="1:16" ht="16.5" x14ac:dyDescent="0.25">
      <c r="A69" s="33">
        <v>133</v>
      </c>
      <c r="B69" s="3" t="s">
        <v>9</v>
      </c>
      <c r="C69" s="3" t="s">
        <v>40</v>
      </c>
      <c r="D69" s="3">
        <f t="shared" si="1"/>
        <v>5</v>
      </c>
      <c r="E69" s="33">
        <v>74</v>
      </c>
      <c r="F69" s="3" t="s">
        <v>9</v>
      </c>
      <c r="G69" s="3" t="s">
        <v>35</v>
      </c>
      <c r="H69" s="34">
        <f t="shared" si="2"/>
        <v>13</v>
      </c>
      <c r="J69"/>
      <c r="M69" s="33">
        <v>74</v>
      </c>
      <c r="N69" s="3" t="s">
        <v>23</v>
      </c>
      <c r="O69" s="33">
        <v>84</v>
      </c>
      <c r="P69" s="34" t="s">
        <v>24</v>
      </c>
    </row>
    <row r="70" spans="1:16" ht="16.5" x14ac:dyDescent="0.25">
      <c r="A70" s="33">
        <v>132</v>
      </c>
      <c r="B70" s="3" t="s">
        <v>9</v>
      </c>
      <c r="C70" s="3" t="s">
        <v>40</v>
      </c>
      <c r="D70" s="3">
        <f t="shared" si="1"/>
        <v>5</v>
      </c>
      <c r="E70" s="33">
        <v>73</v>
      </c>
      <c r="F70" s="3" t="s">
        <v>9</v>
      </c>
      <c r="G70" s="3" t="s">
        <v>35</v>
      </c>
      <c r="H70" s="34">
        <f t="shared" si="2"/>
        <v>13</v>
      </c>
      <c r="J70"/>
      <c r="M70" s="33">
        <v>73</v>
      </c>
      <c r="N70" s="3" t="s">
        <v>23</v>
      </c>
      <c r="O70" s="33">
        <v>83</v>
      </c>
      <c r="P70" s="34" t="s">
        <v>24</v>
      </c>
    </row>
    <row r="71" spans="1:16" ht="16.5" x14ac:dyDescent="0.25">
      <c r="A71" s="33">
        <v>131</v>
      </c>
      <c r="B71" s="3" t="s">
        <v>9</v>
      </c>
      <c r="C71" s="3" t="s">
        <v>40</v>
      </c>
      <c r="D71" s="3">
        <f t="shared" si="1"/>
        <v>5</v>
      </c>
      <c r="E71" s="33">
        <v>72</v>
      </c>
      <c r="F71" s="3" t="s">
        <v>9</v>
      </c>
      <c r="G71" s="3" t="s">
        <v>35</v>
      </c>
      <c r="H71" s="34">
        <f t="shared" si="2"/>
        <v>13</v>
      </c>
      <c r="J71"/>
      <c r="M71" s="33">
        <v>72</v>
      </c>
      <c r="N71" s="3" t="s">
        <v>23</v>
      </c>
      <c r="O71" s="33">
        <v>82</v>
      </c>
      <c r="P71" s="34" t="s">
        <v>24</v>
      </c>
    </row>
    <row r="72" spans="1:16" ht="16.5" x14ac:dyDescent="0.25">
      <c r="A72" s="33">
        <v>130</v>
      </c>
      <c r="B72" s="3" t="s">
        <v>9</v>
      </c>
      <c r="C72" s="3" t="s">
        <v>40</v>
      </c>
      <c r="D72" s="3">
        <f t="shared" si="1"/>
        <v>5</v>
      </c>
      <c r="E72" s="33">
        <v>71</v>
      </c>
      <c r="F72" s="3" t="s">
        <v>9</v>
      </c>
      <c r="G72" s="3" t="s">
        <v>35</v>
      </c>
      <c r="H72" s="34">
        <f t="shared" si="2"/>
        <v>13</v>
      </c>
      <c r="J72"/>
      <c r="M72" s="33">
        <v>71</v>
      </c>
      <c r="N72" s="3" t="s">
        <v>23</v>
      </c>
      <c r="O72" s="33">
        <v>81</v>
      </c>
      <c r="P72" s="34" t="s">
        <v>24</v>
      </c>
    </row>
    <row r="73" spans="1:16" ht="16.5" x14ac:dyDescent="0.25">
      <c r="A73" s="33">
        <v>129</v>
      </c>
      <c r="B73" s="3" t="s">
        <v>9</v>
      </c>
      <c r="C73" s="3" t="s">
        <v>41</v>
      </c>
      <c r="D73" s="3">
        <f t="shared" si="1"/>
        <v>4</v>
      </c>
      <c r="E73" s="33">
        <v>70</v>
      </c>
      <c r="F73" s="3" t="s">
        <v>9</v>
      </c>
      <c r="G73" s="3" t="s">
        <v>35</v>
      </c>
      <c r="H73" s="34">
        <f t="shared" si="2"/>
        <v>13</v>
      </c>
      <c r="J73"/>
      <c r="M73" s="33">
        <v>70</v>
      </c>
      <c r="N73" s="3" t="s">
        <v>23</v>
      </c>
      <c r="O73" s="33">
        <v>80</v>
      </c>
      <c r="P73" s="34" t="s">
        <v>24</v>
      </c>
    </row>
    <row r="74" spans="1:16" ht="16.5" x14ac:dyDescent="0.25">
      <c r="A74" s="33">
        <v>128</v>
      </c>
      <c r="B74" s="3" t="s">
        <v>9</v>
      </c>
      <c r="C74" s="3" t="s">
        <v>41</v>
      </c>
      <c r="D74" s="3">
        <f t="shared" si="1"/>
        <v>4</v>
      </c>
      <c r="E74" s="33">
        <v>69</v>
      </c>
      <c r="F74" s="3" t="s">
        <v>9</v>
      </c>
      <c r="G74" s="3" t="s">
        <v>38</v>
      </c>
      <c r="H74" s="34">
        <f t="shared" si="2"/>
        <v>12</v>
      </c>
      <c r="J74"/>
      <c r="M74" s="33">
        <v>69</v>
      </c>
      <c r="N74" s="3" t="s">
        <v>22</v>
      </c>
      <c r="O74" s="33">
        <v>79</v>
      </c>
      <c r="P74" s="34" t="s">
        <v>25</v>
      </c>
    </row>
    <row r="75" spans="1:16" ht="16.5" x14ac:dyDescent="0.25">
      <c r="A75" s="33">
        <v>127</v>
      </c>
      <c r="B75" s="3" t="s">
        <v>9</v>
      </c>
      <c r="C75" s="3" t="s">
        <v>41</v>
      </c>
      <c r="D75" s="3">
        <f t="shared" si="1"/>
        <v>4</v>
      </c>
      <c r="E75" s="33">
        <v>68</v>
      </c>
      <c r="F75" s="3" t="s">
        <v>9</v>
      </c>
      <c r="G75" s="3" t="s">
        <v>38</v>
      </c>
      <c r="H75" s="34">
        <f t="shared" si="2"/>
        <v>12</v>
      </c>
      <c r="J75"/>
      <c r="M75" s="33">
        <v>68</v>
      </c>
      <c r="N75" s="3" t="s">
        <v>22</v>
      </c>
      <c r="O75" s="33">
        <v>78</v>
      </c>
      <c r="P75" s="34" t="s">
        <v>25</v>
      </c>
    </row>
    <row r="76" spans="1:16" ht="16.5" x14ac:dyDescent="0.25">
      <c r="A76" s="33">
        <v>126</v>
      </c>
      <c r="B76" s="3" t="s">
        <v>9</v>
      </c>
      <c r="C76" s="3" t="s">
        <v>41</v>
      </c>
      <c r="D76" s="3">
        <f t="shared" si="1"/>
        <v>4</v>
      </c>
      <c r="E76" s="33">
        <v>67</v>
      </c>
      <c r="F76" s="3" t="s">
        <v>9</v>
      </c>
      <c r="G76" s="3" t="s">
        <v>38</v>
      </c>
      <c r="H76" s="34">
        <f t="shared" si="2"/>
        <v>12</v>
      </c>
      <c r="J76"/>
      <c r="M76" s="33">
        <v>67</v>
      </c>
      <c r="N76" s="3" t="s">
        <v>22</v>
      </c>
      <c r="O76" s="33">
        <v>77</v>
      </c>
      <c r="P76" s="34" t="s">
        <v>25</v>
      </c>
    </row>
    <row r="77" spans="1:16" ht="16.5" x14ac:dyDescent="0.25">
      <c r="A77" s="33">
        <v>125</v>
      </c>
      <c r="B77" s="3" t="s">
        <v>9</v>
      </c>
      <c r="C77" s="3" t="s">
        <v>41</v>
      </c>
      <c r="D77" s="3">
        <f t="shared" si="1"/>
        <v>4</v>
      </c>
      <c r="E77" s="33">
        <v>66</v>
      </c>
      <c r="F77" s="3" t="s">
        <v>9</v>
      </c>
      <c r="G77" s="3" t="s">
        <v>38</v>
      </c>
      <c r="H77" s="34">
        <f t="shared" si="2"/>
        <v>12</v>
      </c>
      <c r="J77"/>
      <c r="M77" s="33">
        <v>66</v>
      </c>
      <c r="N77" s="3" t="s">
        <v>22</v>
      </c>
      <c r="O77" s="33">
        <v>76</v>
      </c>
      <c r="P77" s="34" t="s">
        <v>25</v>
      </c>
    </row>
    <row r="78" spans="1:16" ht="16.5" x14ac:dyDescent="0.25">
      <c r="A78" s="33">
        <v>124</v>
      </c>
      <c r="B78" s="3" t="s">
        <v>9</v>
      </c>
      <c r="C78" s="3" t="s">
        <v>41</v>
      </c>
      <c r="D78" s="3">
        <f t="shared" ref="D78:D112" si="3">VLOOKUP(C78,$J$2:$K$20,2,FALSE)</f>
        <v>4</v>
      </c>
      <c r="E78" s="33">
        <v>65</v>
      </c>
      <c r="F78" s="3" t="s">
        <v>9</v>
      </c>
      <c r="G78" s="3" t="s">
        <v>38</v>
      </c>
      <c r="H78" s="34">
        <f t="shared" si="2"/>
        <v>12</v>
      </c>
      <c r="J78"/>
      <c r="M78" s="33">
        <v>65</v>
      </c>
      <c r="N78" s="3" t="s">
        <v>22</v>
      </c>
      <c r="O78" s="33">
        <v>75</v>
      </c>
      <c r="P78" s="34" t="s">
        <v>25</v>
      </c>
    </row>
    <row r="79" spans="1:16" ht="16.5" x14ac:dyDescent="0.25">
      <c r="A79" s="33">
        <v>123</v>
      </c>
      <c r="B79" s="3" t="s">
        <v>9</v>
      </c>
      <c r="C79" s="3" t="s">
        <v>41</v>
      </c>
      <c r="D79" s="3">
        <f t="shared" si="3"/>
        <v>4</v>
      </c>
      <c r="E79" s="33">
        <v>64</v>
      </c>
      <c r="F79" s="3" t="s">
        <v>9</v>
      </c>
      <c r="G79" s="3" t="s">
        <v>38</v>
      </c>
      <c r="H79" s="34">
        <f t="shared" si="2"/>
        <v>12</v>
      </c>
      <c r="J79"/>
      <c r="M79" s="33">
        <v>64</v>
      </c>
      <c r="N79" s="3" t="s">
        <v>22</v>
      </c>
      <c r="O79" s="33">
        <v>74</v>
      </c>
      <c r="P79" s="34" t="s">
        <v>25</v>
      </c>
    </row>
    <row r="80" spans="1:16" ht="16.5" x14ac:dyDescent="0.25">
      <c r="A80" s="33">
        <v>122</v>
      </c>
      <c r="B80" s="3" t="s">
        <v>9</v>
      </c>
      <c r="C80" s="3" t="s">
        <v>41</v>
      </c>
      <c r="D80" s="3">
        <f t="shared" si="3"/>
        <v>4</v>
      </c>
      <c r="E80" s="33">
        <v>63</v>
      </c>
      <c r="F80" s="3" t="s">
        <v>9</v>
      </c>
      <c r="G80" s="3" t="s">
        <v>38</v>
      </c>
      <c r="H80" s="34">
        <f t="shared" si="2"/>
        <v>12</v>
      </c>
      <c r="J80"/>
      <c r="M80" s="33">
        <v>63</v>
      </c>
      <c r="N80" s="3" t="s">
        <v>22</v>
      </c>
      <c r="O80" s="33">
        <v>73</v>
      </c>
      <c r="P80" s="34" t="s">
        <v>25</v>
      </c>
    </row>
    <row r="81" spans="1:16" ht="16.5" x14ac:dyDescent="0.25">
      <c r="A81" s="33">
        <v>121</v>
      </c>
      <c r="B81" s="3" t="s">
        <v>9</v>
      </c>
      <c r="C81" s="3" t="s">
        <v>41</v>
      </c>
      <c r="D81" s="3">
        <f t="shared" si="3"/>
        <v>4</v>
      </c>
      <c r="E81" s="33">
        <v>62</v>
      </c>
      <c r="F81" s="3" t="s">
        <v>9</v>
      </c>
      <c r="G81" s="3" t="s">
        <v>38</v>
      </c>
      <c r="H81" s="34">
        <f t="shared" si="2"/>
        <v>12</v>
      </c>
      <c r="J81"/>
      <c r="M81" s="33">
        <v>62</v>
      </c>
      <c r="N81" s="3" t="s">
        <v>22</v>
      </c>
      <c r="O81" s="33">
        <v>72</v>
      </c>
      <c r="P81" s="34" t="s">
        <v>25</v>
      </c>
    </row>
    <row r="82" spans="1:16" ht="16.5" x14ac:dyDescent="0.25">
      <c r="A82" s="33">
        <v>120</v>
      </c>
      <c r="B82" s="3" t="s">
        <v>9</v>
      </c>
      <c r="C82" s="3" t="s">
        <v>41</v>
      </c>
      <c r="D82" s="3">
        <f t="shared" si="3"/>
        <v>4</v>
      </c>
      <c r="E82" s="33">
        <v>61</v>
      </c>
      <c r="F82" s="3" t="s">
        <v>9</v>
      </c>
      <c r="G82" s="3" t="s">
        <v>38</v>
      </c>
      <c r="H82" s="34">
        <f t="shared" si="2"/>
        <v>12</v>
      </c>
      <c r="J82"/>
      <c r="M82" s="33">
        <v>61</v>
      </c>
      <c r="N82" s="3" t="s">
        <v>22</v>
      </c>
      <c r="O82" s="33">
        <v>71</v>
      </c>
      <c r="P82" s="34" t="s">
        <v>25</v>
      </c>
    </row>
    <row r="83" spans="1:16" ht="16.5" x14ac:dyDescent="0.25">
      <c r="A83" s="33">
        <v>119</v>
      </c>
      <c r="B83" s="3" t="s">
        <v>9</v>
      </c>
      <c r="C83" s="3" t="s">
        <v>42</v>
      </c>
      <c r="D83" s="3">
        <f t="shared" si="3"/>
        <v>3</v>
      </c>
      <c r="E83" s="33">
        <v>60</v>
      </c>
      <c r="F83" s="3" t="s">
        <v>9</v>
      </c>
      <c r="G83" s="3" t="s">
        <v>38</v>
      </c>
      <c r="H83" s="34">
        <f t="shared" si="2"/>
        <v>12</v>
      </c>
      <c r="J83"/>
      <c r="M83" s="33">
        <v>60</v>
      </c>
      <c r="N83" s="3" t="s">
        <v>22</v>
      </c>
      <c r="O83" s="33">
        <v>70</v>
      </c>
      <c r="P83" s="34" t="s">
        <v>25</v>
      </c>
    </row>
    <row r="84" spans="1:16" ht="16.5" x14ac:dyDescent="0.25">
      <c r="A84" s="33">
        <v>118</v>
      </c>
      <c r="B84" s="3" t="s">
        <v>9</v>
      </c>
      <c r="C84" s="3" t="s">
        <v>42</v>
      </c>
      <c r="D84" s="3">
        <f t="shared" si="3"/>
        <v>3</v>
      </c>
      <c r="E84" s="33">
        <v>59</v>
      </c>
      <c r="F84" s="3" t="s">
        <v>9</v>
      </c>
      <c r="G84" s="3" t="s">
        <v>30</v>
      </c>
      <c r="H84" s="34">
        <f t="shared" si="2"/>
        <v>7</v>
      </c>
      <c r="J84"/>
      <c r="M84" s="33">
        <v>59</v>
      </c>
      <c r="N84" s="3" t="s">
        <v>22</v>
      </c>
      <c r="O84" s="33">
        <v>69</v>
      </c>
      <c r="P84" s="34" t="s">
        <v>25</v>
      </c>
    </row>
    <row r="85" spans="1:16" ht="16.5" x14ac:dyDescent="0.25">
      <c r="A85" s="33">
        <v>117</v>
      </c>
      <c r="B85" s="3" t="s">
        <v>9</v>
      </c>
      <c r="C85" s="3" t="s">
        <v>42</v>
      </c>
      <c r="D85" s="3">
        <f t="shared" si="3"/>
        <v>3</v>
      </c>
      <c r="E85" s="33">
        <v>58</v>
      </c>
      <c r="F85" s="3" t="s">
        <v>9</v>
      </c>
      <c r="G85" s="3" t="s">
        <v>30</v>
      </c>
      <c r="H85" s="34">
        <f t="shared" si="2"/>
        <v>7</v>
      </c>
      <c r="J85"/>
      <c r="M85" s="33">
        <v>58</v>
      </c>
      <c r="N85" s="3" t="s">
        <v>22</v>
      </c>
      <c r="O85" s="33">
        <v>68</v>
      </c>
      <c r="P85" s="34" t="s">
        <v>25</v>
      </c>
    </row>
    <row r="86" spans="1:16" ht="16.5" x14ac:dyDescent="0.25">
      <c r="A86" s="33">
        <v>116</v>
      </c>
      <c r="B86" s="3" t="s">
        <v>9</v>
      </c>
      <c r="C86" s="3" t="s">
        <v>42</v>
      </c>
      <c r="D86" s="3">
        <f t="shared" si="3"/>
        <v>3</v>
      </c>
      <c r="E86" s="33">
        <v>57</v>
      </c>
      <c r="F86" s="3" t="s">
        <v>9</v>
      </c>
      <c r="G86" s="3" t="s">
        <v>30</v>
      </c>
      <c r="H86" s="34">
        <f t="shared" si="2"/>
        <v>7</v>
      </c>
      <c r="J86"/>
      <c r="M86" s="33">
        <v>57</v>
      </c>
      <c r="N86" s="3" t="s">
        <v>22</v>
      </c>
      <c r="O86" s="33">
        <v>67</v>
      </c>
      <c r="P86" s="34" t="s">
        <v>25</v>
      </c>
    </row>
    <row r="87" spans="1:16" ht="16.5" x14ac:dyDescent="0.25">
      <c r="A87" s="33">
        <v>115</v>
      </c>
      <c r="B87" s="3" t="s">
        <v>9</v>
      </c>
      <c r="C87" s="3" t="s">
        <v>42</v>
      </c>
      <c r="D87" s="3">
        <f t="shared" si="3"/>
        <v>3</v>
      </c>
      <c r="E87" s="33">
        <v>56</v>
      </c>
      <c r="F87" s="3" t="s">
        <v>9</v>
      </c>
      <c r="G87" s="3" t="s">
        <v>30</v>
      </c>
      <c r="H87" s="34">
        <f t="shared" si="2"/>
        <v>7</v>
      </c>
      <c r="J87"/>
      <c r="M87" s="33">
        <v>56</v>
      </c>
      <c r="N87" s="3" t="s">
        <v>22</v>
      </c>
      <c r="O87" s="33">
        <v>66</v>
      </c>
      <c r="P87" s="34" t="s">
        <v>25</v>
      </c>
    </row>
    <row r="88" spans="1:16" ht="16.5" x14ac:dyDescent="0.25">
      <c r="A88" s="33">
        <v>114</v>
      </c>
      <c r="B88" s="3" t="s">
        <v>9</v>
      </c>
      <c r="C88" s="3" t="s">
        <v>42</v>
      </c>
      <c r="D88" s="3">
        <f t="shared" si="3"/>
        <v>3</v>
      </c>
      <c r="E88" s="33">
        <v>55</v>
      </c>
      <c r="F88" s="3" t="s">
        <v>9</v>
      </c>
      <c r="G88" s="3" t="s">
        <v>30</v>
      </c>
      <c r="H88" s="34">
        <f t="shared" si="2"/>
        <v>7</v>
      </c>
      <c r="J88"/>
      <c r="M88" s="33">
        <v>55</v>
      </c>
      <c r="N88" s="3" t="s">
        <v>22</v>
      </c>
      <c r="O88" s="33">
        <v>65</v>
      </c>
      <c r="P88" s="34" t="s">
        <v>25</v>
      </c>
    </row>
    <row r="89" spans="1:16" ht="16.5" x14ac:dyDescent="0.25">
      <c r="A89" s="33">
        <v>113</v>
      </c>
      <c r="B89" s="3" t="s">
        <v>9</v>
      </c>
      <c r="C89" s="3" t="s">
        <v>42</v>
      </c>
      <c r="D89" s="3">
        <f t="shared" si="3"/>
        <v>3</v>
      </c>
      <c r="E89" s="33">
        <v>54</v>
      </c>
      <c r="F89" s="3" t="s">
        <v>9</v>
      </c>
      <c r="G89" s="3" t="s">
        <v>30</v>
      </c>
      <c r="H89" s="34">
        <f t="shared" si="2"/>
        <v>7</v>
      </c>
      <c r="J89"/>
      <c r="M89" s="33">
        <v>54</v>
      </c>
      <c r="N89" s="3" t="s">
        <v>22</v>
      </c>
      <c r="O89" s="33">
        <v>64</v>
      </c>
      <c r="P89" s="34" t="s">
        <v>25</v>
      </c>
    </row>
    <row r="90" spans="1:16" ht="16.5" x14ac:dyDescent="0.25">
      <c r="A90" s="33">
        <v>112</v>
      </c>
      <c r="B90" s="3" t="s">
        <v>9</v>
      </c>
      <c r="C90" s="3" t="s">
        <v>42</v>
      </c>
      <c r="D90" s="3">
        <f t="shared" si="3"/>
        <v>3</v>
      </c>
      <c r="E90" s="33">
        <v>53</v>
      </c>
      <c r="F90" s="3" t="s">
        <v>9</v>
      </c>
      <c r="G90" s="3" t="s">
        <v>30</v>
      </c>
      <c r="H90" s="34">
        <f t="shared" si="2"/>
        <v>7</v>
      </c>
      <c r="J90"/>
      <c r="M90" s="33">
        <v>53</v>
      </c>
      <c r="N90" s="3" t="s">
        <v>22</v>
      </c>
      <c r="O90" s="33">
        <v>63</v>
      </c>
      <c r="P90" s="34" t="s">
        <v>25</v>
      </c>
    </row>
    <row r="91" spans="1:16" ht="16.5" x14ac:dyDescent="0.25">
      <c r="A91" s="33">
        <v>111</v>
      </c>
      <c r="B91" s="3" t="s">
        <v>9</v>
      </c>
      <c r="C91" s="3" t="s">
        <v>42</v>
      </c>
      <c r="D91" s="3">
        <f t="shared" si="3"/>
        <v>3</v>
      </c>
      <c r="E91" s="33">
        <v>52</v>
      </c>
      <c r="F91" s="3" t="s">
        <v>9</v>
      </c>
      <c r="G91" s="3" t="s">
        <v>30</v>
      </c>
      <c r="H91" s="34">
        <f t="shared" si="2"/>
        <v>7</v>
      </c>
      <c r="J91"/>
      <c r="M91" s="33">
        <v>52</v>
      </c>
      <c r="N91" s="3" t="s">
        <v>22</v>
      </c>
      <c r="O91" s="33">
        <v>62</v>
      </c>
      <c r="P91" s="34" t="s">
        <v>25</v>
      </c>
    </row>
    <row r="92" spans="1:16" ht="16.5" x14ac:dyDescent="0.25">
      <c r="A92" s="33">
        <v>110</v>
      </c>
      <c r="B92" s="3" t="s">
        <v>9</v>
      </c>
      <c r="C92" s="3" t="s">
        <v>42</v>
      </c>
      <c r="D92" s="3">
        <f t="shared" si="3"/>
        <v>3</v>
      </c>
      <c r="E92" s="33">
        <v>51</v>
      </c>
      <c r="F92" s="3" t="s">
        <v>9</v>
      </c>
      <c r="G92" s="3" t="s">
        <v>30</v>
      </c>
      <c r="H92" s="34">
        <f t="shared" si="2"/>
        <v>7</v>
      </c>
      <c r="J92"/>
      <c r="M92" s="33">
        <v>51</v>
      </c>
      <c r="N92" s="3" t="s">
        <v>22</v>
      </c>
      <c r="O92" s="33">
        <v>61</v>
      </c>
      <c r="P92" s="34" t="s">
        <v>25</v>
      </c>
    </row>
    <row r="93" spans="1:16" ht="17.25" thickBot="1" x14ac:dyDescent="0.3">
      <c r="A93" s="33">
        <v>109</v>
      </c>
      <c r="B93" s="3" t="s">
        <v>9</v>
      </c>
      <c r="C93" s="3" t="s">
        <v>43</v>
      </c>
      <c r="D93" s="3">
        <f t="shared" si="3"/>
        <v>2</v>
      </c>
      <c r="E93" s="33">
        <v>50</v>
      </c>
      <c r="F93" s="3" t="s">
        <v>9</v>
      </c>
      <c r="G93" s="3" t="s">
        <v>30</v>
      </c>
      <c r="H93" s="34">
        <f t="shared" si="2"/>
        <v>7</v>
      </c>
      <c r="J93"/>
      <c r="M93" s="35">
        <v>50</v>
      </c>
      <c r="N93" s="36" t="s">
        <v>22</v>
      </c>
      <c r="O93" s="33">
        <v>60</v>
      </c>
      <c r="P93" s="34" t="s">
        <v>25</v>
      </c>
    </row>
    <row r="94" spans="1:16" ht="16.5" x14ac:dyDescent="0.25">
      <c r="A94" s="33">
        <v>108</v>
      </c>
      <c r="B94" s="3" t="s">
        <v>9</v>
      </c>
      <c r="C94" s="3" t="s">
        <v>43</v>
      </c>
      <c r="D94" s="3">
        <f t="shared" si="3"/>
        <v>2</v>
      </c>
      <c r="E94" s="33">
        <v>49</v>
      </c>
      <c r="F94" s="3" t="s">
        <v>9</v>
      </c>
      <c r="G94" s="3" t="s">
        <v>30</v>
      </c>
      <c r="H94" s="34">
        <f t="shared" si="2"/>
        <v>7</v>
      </c>
      <c r="J94"/>
      <c r="O94" s="33">
        <v>59</v>
      </c>
      <c r="P94" s="34" t="s">
        <v>25</v>
      </c>
    </row>
    <row r="95" spans="1:16" ht="16.5" x14ac:dyDescent="0.25">
      <c r="A95" s="33">
        <v>107</v>
      </c>
      <c r="B95" s="3" t="s">
        <v>9</v>
      </c>
      <c r="C95" s="3" t="s">
        <v>43</v>
      </c>
      <c r="D95" s="3">
        <f t="shared" si="3"/>
        <v>2</v>
      </c>
      <c r="E95" s="33">
        <v>48</v>
      </c>
      <c r="F95" s="3" t="s">
        <v>9</v>
      </c>
      <c r="G95" s="3" t="s">
        <v>30</v>
      </c>
      <c r="H95" s="34">
        <f t="shared" si="2"/>
        <v>7</v>
      </c>
      <c r="J95"/>
      <c r="O95" s="33">
        <v>58</v>
      </c>
      <c r="P95" s="34" t="s">
        <v>25</v>
      </c>
    </row>
    <row r="96" spans="1:16" ht="16.5" x14ac:dyDescent="0.25">
      <c r="A96" s="33">
        <v>106</v>
      </c>
      <c r="B96" s="3" t="s">
        <v>9</v>
      </c>
      <c r="C96" s="3" t="s">
        <v>43</v>
      </c>
      <c r="D96" s="3">
        <f t="shared" si="3"/>
        <v>2</v>
      </c>
      <c r="E96" s="33">
        <v>47</v>
      </c>
      <c r="F96" s="3" t="s">
        <v>9</v>
      </c>
      <c r="G96" s="3" t="s">
        <v>30</v>
      </c>
      <c r="H96" s="34">
        <f t="shared" si="2"/>
        <v>7</v>
      </c>
      <c r="J96"/>
      <c r="O96" s="33">
        <v>57</v>
      </c>
      <c r="P96" s="34" t="s">
        <v>25</v>
      </c>
    </row>
    <row r="97" spans="1:16" ht="16.5" x14ac:dyDescent="0.25">
      <c r="A97" s="33">
        <v>105</v>
      </c>
      <c r="B97" s="3" t="s">
        <v>9</v>
      </c>
      <c r="C97" s="3" t="s">
        <v>43</v>
      </c>
      <c r="D97" s="3">
        <f t="shared" si="3"/>
        <v>2</v>
      </c>
      <c r="E97" s="33">
        <v>46</v>
      </c>
      <c r="F97" s="3" t="s">
        <v>9</v>
      </c>
      <c r="G97" s="3" t="s">
        <v>30</v>
      </c>
      <c r="H97" s="34">
        <f t="shared" si="2"/>
        <v>7</v>
      </c>
      <c r="J97"/>
      <c r="O97" s="33">
        <v>56</v>
      </c>
      <c r="P97" s="34" t="s">
        <v>25</v>
      </c>
    </row>
    <row r="98" spans="1:16" ht="16.5" x14ac:dyDescent="0.25">
      <c r="A98" s="33">
        <v>104</v>
      </c>
      <c r="B98" s="3" t="s">
        <v>9</v>
      </c>
      <c r="C98" s="3" t="s">
        <v>43</v>
      </c>
      <c r="D98" s="3">
        <f t="shared" si="3"/>
        <v>2</v>
      </c>
      <c r="E98" s="33">
        <v>45</v>
      </c>
      <c r="F98" s="3" t="s">
        <v>9</v>
      </c>
      <c r="G98" s="3" t="s">
        <v>30</v>
      </c>
      <c r="H98" s="34">
        <f t="shared" si="2"/>
        <v>7</v>
      </c>
      <c r="J98"/>
      <c r="O98" s="33">
        <v>55</v>
      </c>
      <c r="P98" s="34" t="s">
        <v>25</v>
      </c>
    </row>
    <row r="99" spans="1:16" ht="16.5" x14ac:dyDescent="0.25">
      <c r="A99" s="33">
        <v>103</v>
      </c>
      <c r="B99" s="3" t="s">
        <v>9</v>
      </c>
      <c r="C99" s="3" t="s">
        <v>43</v>
      </c>
      <c r="D99" s="3">
        <f t="shared" si="3"/>
        <v>2</v>
      </c>
      <c r="E99" s="33">
        <v>44</v>
      </c>
      <c r="F99" s="3" t="s">
        <v>9</v>
      </c>
      <c r="G99" s="3" t="s">
        <v>30</v>
      </c>
      <c r="H99" s="34">
        <f t="shared" si="2"/>
        <v>7</v>
      </c>
      <c r="J99"/>
      <c r="O99" s="33">
        <v>54</v>
      </c>
      <c r="P99" s="34" t="s">
        <v>25</v>
      </c>
    </row>
    <row r="100" spans="1:16" ht="16.5" x14ac:dyDescent="0.25">
      <c r="A100" s="33">
        <v>102</v>
      </c>
      <c r="B100" s="3" t="s">
        <v>9</v>
      </c>
      <c r="C100" s="3" t="s">
        <v>43</v>
      </c>
      <c r="D100" s="3">
        <f t="shared" si="3"/>
        <v>2</v>
      </c>
      <c r="E100" s="33">
        <v>43</v>
      </c>
      <c r="F100" s="3" t="s">
        <v>9</v>
      </c>
      <c r="G100" s="3" t="s">
        <v>30</v>
      </c>
      <c r="H100" s="34">
        <f t="shared" si="2"/>
        <v>7</v>
      </c>
      <c r="J100"/>
      <c r="O100" s="33">
        <v>53</v>
      </c>
      <c r="P100" s="34" t="s">
        <v>25</v>
      </c>
    </row>
    <row r="101" spans="1:16" ht="16.5" x14ac:dyDescent="0.25">
      <c r="A101" s="33">
        <v>101</v>
      </c>
      <c r="B101" s="3" t="s">
        <v>9</v>
      </c>
      <c r="C101" s="3" t="s">
        <v>43</v>
      </c>
      <c r="D101" s="3">
        <f t="shared" si="3"/>
        <v>2</v>
      </c>
      <c r="E101" s="33">
        <v>42</v>
      </c>
      <c r="F101" s="3" t="s">
        <v>9</v>
      </c>
      <c r="G101" s="3" t="s">
        <v>30</v>
      </c>
      <c r="H101" s="34">
        <f t="shared" si="2"/>
        <v>7</v>
      </c>
      <c r="J101"/>
      <c r="O101" s="33">
        <v>52</v>
      </c>
      <c r="P101" s="34" t="s">
        <v>25</v>
      </c>
    </row>
    <row r="102" spans="1:16" ht="16.5" x14ac:dyDescent="0.25">
      <c r="A102" s="33">
        <v>100</v>
      </c>
      <c r="B102" s="3" t="s">
        <v>9</v>
      </c>
      <c r="C102" s="3" t="s">
        <v>43</v>
      </c>
      <c r="D102" s="3">
        <f t="shared" si="3"/>
        <v>2</v>
      </c>
      <c r="E102" s="33">
        <v>41</v>
      </c>
      <c r="F102" s="3" t="s">
        <v>9</v>
      </c>
      <c r="G102" s="3" t="s">
        <v>30</v>
      </c>
      <c r="H102" s="34">
        <f t="shared" si="2"/>
        <v>7</v>
      </c>
      <c r="J102"/>
      <c r="O102" s="33">
        <v>51</v>
      </c>
      <c r="P102" s="34" t="s">
        <v>25</v>
      </c>
    </row>
    <row r="103" spans="1:16" ht="16.5" x14ac:dyDescent="0.25">
      <c r="A103" s="33">
        <v>99</v>
      </c>
      <c r="B103" s="3" t="s">
        <v>9</v>
      </c>
      <c r="C103" s="3" t="s">
        <v>43</v>
      </c>
      <c r="D103" s="3">
        <f t="shared" si="3"/>
        <v>2</v>
      </c>
      <c r="E103" s="33">
        <v>40</v>
      </c>
      <c r="F103" s="3" t="s">
        <v>9</v>
      </c>
      <c r="G103" s="3" t="s">
        <v>30</v>
      </c>
      <c r="H103" s="34">
        <f t="shared" si="2"/>
        <v>7</v>
      </c>
      <c r="J103"/>
      <c r="O103" s="33">
        <v>50</v>
      </c>
      <c r="P103" s="34" t="s">
        <v>25</v>
      </c>
    </row>
    <row r="104" spans="1:16" ht="16.5" x14ac:dyDescent="0.25">
      <c r="A104" s="33">
        <v>98</v>
      </c>
      <c r="B104" s="3" t="s">
        <v>9</v>
      </c>
      <c r="C104" s="3" t="s">
        <v>43</v>
      </c>
      <c r="D104" s="3">
        <f t="shared" si="3"/>
        <v>2</v>
      </c>
      <c r="E104" s="33">
        <v>39</v>
      </c>
      <c r="F104" s="3" t="s">
        <v>9</v>
      </c>
      <c r="G104" s="3" t="s">
        <v>33</v>
      </c>
      <c r="H104" s="34">
        <f t="shared" si="2"/>
        <v>1</v>
      </c>
      <c r="J104"/>
      <c r="O104" s="33">
        <v>49</v>
      </c>
      <c r="P104" s="34" t="s">
        <v>25</v>
      </c>
    </row>
    <row r="105" spans="1:16" ht="16.5" x14ac:dyDescent="0.25">
      <c r="A105" s="33">
        <v>97</v>
      </c>
      <c r="B105" s="3" t="s">
        <v>9</v>
      </c>
      <c r="C105" s="3" t="s">
        <v>43</v>
      </c>
      <c r="D105" s="3">
        <f t="shared" si="3"/>
        <v>2</v>
      </c>
      <c r="E105" s="33">
        <v>38</v>
      </c>
      <c r="F105" s="3" t="s">
        <v>9</v>
      </c>
      <c r="G105" s="3" t="s">
        <v>33</v>
      </c>
      <c r="H105" s="34">
        <f t="shared" si="2"/>
        <v>1</v>
      </c>
      <c r="J105"/>
      <c r="O105" s="33">
        <v>48</v>
      </c>
      <c r="P105" s="34" t="s">
        <v>25</v>
      </c>
    </row>
    <row r="106" spans="1:16" ht="16.5" x14ac:dyDescent="0.25">
      <c r="A106" s="33">
        <v>96</v>
      </c>
      <c r="B106" s="3" t="s">
        <v>9</v>
      </c>
      <c r="C106" s="3" t="s">
        <v>43</v>
      </c>
      <c r="D106" s="3">
        <f t="shared" si="3"/>
        <v>2</v>
      </c>
      <c r="E106" s="33">
        <v>37</v>
      </c>
      <c r="F106" s="3" t="s">
        <v>9</v>
      </c>
      <c r="G106" s="3" t="s">
        <v>33</v>
      </c>
      <c r="H106" s="34">
        <f t="shared" si="2"/>
        <v>1</v>
      </c>
      <c r="J106"/>
      <c r="O106" s="33">
        <v>47</v>
      </c>
      <c r="P106" s="34" t="s">
        <v>25</v>
      </c>
    </row>
    <row r="107" spans="1:16" ht="16.5" x14ac:dyDescent="0.25">
      <c r="A107" s="33">
        <v>95</v>
      </c>
      <c r="B107" s="3" t="s">
        <v>9</v>
      </c>
      <c r="C107" s="3" t="s">
        <v>43</v>
      </c>
      <c r="D107" s="3">
        <f t="shared" si="3"/>
        <v>2</v>
      </c>
      <c r="E107" s="33">
        <v>36</v>
      </c>
      <c r="F107" s="3" t="s">
        <v>9</v>
      </c>
      <c r="G107" s="3" t="s">
        <v>33</v>
      </c>
      <c r="H107" s="34">
        <f t="shared" si="2"/>
        <v>1</v>
      </c>
      <c r="J107"/>
      <c r="O107" s="33">
        <v>46</v>
      </c>
      <c r="P107" s="34" t="s">
        <v>25</v>
      </c>
    </row>
    <row r="108" spans="1:16" ht="16.5" x14ac:dyDescent="0.25">
      <c r="A108" s="33">
        <v>94</v>
      </c>
      <c r="B108" s="3" t="s">
        <v>9</v>
      </c>
      <c r="C108" s="3" t="s">
        <v>43</v>
      </c>
      <c r="D108" s="3">
        <f t="shared" si="3"/>
        <v>2</v>
      </c>
      <c r="E108" s="33">
        <v>35</v>
      </c>
      <c r="F108" s="3" t="s">
        <v>9</v>
      </c>
      <c r="G108" s="3" t="s">
        <v>33</v>
      </c>
      <c r="H108" s="34">
        <f t="shared" si="2"/>
        <v>1</v>
      </c>
      <c r="J108"/>
      <c r="O108" s="33">
        <v>45</v>
      </c>
      <c r="P108" s="34" t="s">
        <v>25</v>
      </c>
    </row>
    <row r="109" spans="1:16" ht="16.5" x14ac:dyDescent="0.25">
      <c r="A109" s="33">
        <v>93</v>
      </c>
      <c r="B109" s="3" t="s">
        <v>9</v>
      </c>
      <c r="C109" s="3" t="s">
        <v>43</v>
      </c>
      <c r="D109" s="3">
        <f t="shared" si="3"/>
        <v>2</v>
      </c>
      <c r="E109" s="33">
        <v>34</v>
      </c>
      <c r="F109" s="3" t="s">
        <v>9</v>
      </c>
      <c r="G109" s="3" t="s">
        <v>33</v>
      </c>
      <c r="H109" s="34">
        <f t="shared" si="2"/>
        <v>1</v>
      </c>
      <c r="J109"/>
      <c r="O109" s="33">
        <v>44</v>
      </c>
      <c r="P109" s="34" t="s">
        <v>25</v>
      </c>
    </row>
    <row r="110" spans="1:16" ht="16.5" x14ac:dyDescent="0.25">
      <c r="A110" s="33">
        <v>92</v>
      </c>
      <c r="B110" s="3" t="s">
        <v>9</v>
      </c>
      <c r="C110" s="3" t="s">
        <v>43</v>
      </c>
      <c r="D110" s="3">
        <f t="shared" si="3"/>
        <v>2</v>
      </c>
      <c r="E110" s="33">
        <v>33</v>
      </c>
      <c r="F110" s="3" t="s">
        <v>9</v>
      </c>
      <c r="G110" s="3" t="s">
        <v>33</v>
      </c>
      <c r="H110" s="34">
        <f t="shared" si="2"/>
        <v>1</v>
      </c>
      <c r="J110"/>
      <c r="O110" s="33">
        <v>43</v>
      </c>
      <c r="P110" s="34" t="s">
        <v>25</v>
      </c>
    </row>
    <row r="111" spans="1:16" ht="16.5" x14ac:dyDescent="0.25">
      <c r="A111" s="33">
        <v>91</v>
      </c>
      <c r="B111" s="3" t="s">
        <v>9</v>
      </c>
      <c r="C111" s="3" t="s">
        <v>43</v>
      </c>
      <c r="D111" s="3">
        <f t="shared" si="3"/>
        <v>2</v>
      </c>
      <c r="E111" s="33">
        <v>32</v>
      </c>
      <c r="F111" s="3" t="s">
        <v>9</v>
      </c>
      <c r="G111" s="3" t="s">
        <v>33</v>
      </c>
      <c r="H111" s="34">
        <f t="shared" si="2"/>
        <v>1</v>
      </c>
      <c r="J111"/>
      <c r="O111" s="33">
        <v>42</v>
      </c>
      <c r="P111" s="34" t="s">
        <v>25</v>
      </c>
    </row>
    <row r="112" spans="1:16" ht="16.5" x14ac:dyDescent="0.25">
      <c r="A112" s="33">
        <v>90</v>
      </c>
      <c r="B112" s="3" t="s">
        <v>9</v>
      </c>
      <c r="C112" s="3" t="s">
        <v>43</v>
      </c>
      <c r="D112" s="3">
        <f t="shared" si="3"/>
        <v>2</v>
      </c>
      <c r="E112" s="33">
        <v>31</v>
      </c>
      <c r="F112" s="3" t="s">
        <v>9</v>
      </c>
      <c r="G112" s="3" t="s">
        <v>33</v>
      </c>
      <c r="H112" s="34">
        <f t="shared" si="2"/>
        <v>1</v>
      </c>
      <c r="J112"/>
      <c r="O112" s="33">
        <v>41</v>
      </c>
      <c r="P112" s="34" t="s">
        <v>25</v>
      </c>
    </row>
    <row r="113" spans="1:16" ht="16.5" x14ac:dyDescent="0.25">
      <c r="A113" s="33">
        <v>199</v>
      </c>
      <c r="B113" s="3" t="s">
        <v>13</v>
      </c>
      <c r="C113" s="3" t="s">
        <v>37</v>
      </c>
      <c r="D113" s="3">
        <v>15</v>
      </c>
      <c r="E113" s="33">
        <v>30</v>
      </c>
      <c r="F113" s="3" t="s">
        <v>9</v>
      </c>
      <c r="G113" s="3" t="s">
        <v>33</v>
      </c>
      <c r="H113" s="34">
        <f t="shared" si="2"/>
        <v>1</v>
      </c>
      <c r="J113"/>
      <c r="O113" s="33">
        <v>40</v>
      </c>
      <c r="P113" s="34" t="s">
        <v>33</v>
      </c>
    </row>
    <row r="114" spans="1:16" ht="16.5" x14ac:dyDescent="0.25">
      <c r="A114" s="33">
        <v>198</v>
      </c>
      <c r="B114" s="3" t="s">
        <v>13</v>
      </c>
      <c r="C114" s="3" t="s">
        <v>37</v>
      </c>
      <c r="D114" s="3">
        <v>15</v>
      </c>
      <c r="E114" s="33">
        <v>29</v>
      </c>
      <c r="F114" s="3" t="s">
        <v>9</v>
      </c>
      <c r="G114" s="3" t="s">
        <v>33</v>
      </c>
      <c r="H114" s="34">
        <f t="shared" si="2"/>
        <v>1</v>
      </c>
      <c r="J114"/>
      <c r="O114" s="33">
        <v>39</v>
      </c>
      <c r="P114" s="34" t="s">
        <v>33</v>
      </c>
    </row>
    <row r="115" spans="1:16" ht="16.5" x14ac:dyDescent="0.25">
      <c r="A115" s="33">
        <v>197</v>
      </c>
      <c r="B115" s="3" t="s">
        <v>13</v>
      </c>
      <c r="C115" s="3" t="s">
        <v>37</v>
      </c>
      <c r="D115" s="3">
        <v>15</v>
      </c>
      <c r="E115" s="33">
        <v>28</v>
      </c>
      <c r="F115" s="3" t="s">
        <v>9</v>
      </c>
      <c r="G115" s="3" t="s">
        <v>33</v>
      </c>
      <c r="H115" s="34">
        <f t="shared" si="2"/>
        <v>1</v>
      </c>
      <c r="J115"/>
      <c r="O115" s="33">
        <v>38</v>
      </c>
      <c r="P115" s="34" t="s">
        <v>33</v>
      </c>
    </row>
    <row r="116" spans="1:16" ht="16.5" x14ac:dyDescent="0.25">
      <c r="A116" s="33">
        <v>196</v>
      </c>
      <c r="B116" s="3" t="s">
        <v>13</v>
      </c>
      <c r="C116" s="3" t="s">
        <v>37</v>
      </c>
      <c r="D116" s="3">
        <v>15</v>
      </c>
      <c r="E116" s="33">
        <v>27</v>
      </c>
      <c r="F116" s="3" t="s">
        <v>9</v>
      </c>
      <c r="G116" s="3" t="s">
        <v>33</v>
      </c>
      <c r="H116" s="34">
        <f t="shared" si="2"/>
        <v>1</v>
      </c>
      <c r="J116"/>
      <c r="O116" s="33">
        <v>37</v>
      </c>
      <c r="P116" s="34" t="s">
        <v>33</v>
      </c>
    </row>
    <row r="117" spans="1:16" ht="16.5" x14ac:dyDescent="0.25">
      <c r="A117" s="33">
        <v>195</v>
      </c>
      <c r="B117" s="3" t="s">
        <v>13</v>
      </c>
      <c r="C117" s="3" t="s">
        <v>37</v>
      </c>
      <c r="D117" s="3">
        <v>15</v>
      </c>
      <c r="E117" s="33">
        <v>26</v>
      </c>
      <c r="F117" s="3" t="s">
        <v>9</v>
      </c>
      <c r="G117" s="3" t="s">
        <v>33</v>
      </c>
      <c r="H117" s="34">
        <f t="shared" si="2"/>
        <v>1</v>
      </c>
      <c r="J117"/>
      <c r="O117" s="33">
        <v>36</v>
      </c>
      <c r="P117" s="34" t="s">
        <v>33</v>
      </c>
    </row>
    <row r="118" spans="1:16" ht="16.5" x14ac:dyDescent="0.25">
      <c r="A118" s="33">
        <v>194</v>
      </c>
      <c r="B118" s="3" t="s">
        <v>13</v>
      </c>
      <c r="C118" s="3" t="s">
        <v>37</v>
      </c>
      <c r="D118" s="3">
        <v>15</v>
      </c>
      <c r="E118" s="33">
        <v>25</v>
      </c>
      <c r="F118" s="3" t="s">
        <v>9</v>
      </c>
      <c r="G118" s="3" t="s">
        <v>33</v>
      </c>
      <c r="H118" s="34">
        <f t="shared" si="2"/>
        <v>1</v>
      </c>
      <c r="J118"/>
      <c r="O118" s="33">
        <v>35</v>
      </c>
      <c r="P118" s="34" t="s">
        <v>33</v>
      </c>
    </row>
    <row r="119" spans="1:16" ht="16.5" x14ac:dyDescent="0.25">
      <c r="A119" s="33">
        <v>193</v>
      </c>
      <c r="B119" s="3" t="s">
        <v>13</v>
      </c>
      <c r="C119" s="3" t="s">
        <v>37</v>
      </c>
      <c r="D119" s="3">
        <v>15</v>
      </c>
      <c r="E119" s="33">
        <v>24</v>
      </c>
      <c r="F119" s="3" t="s">
        <v>9</v>
      </c>
      <c r="G119" s="3" t="s">
        <v>33</v>
      </c>
      <c r="H119" s="34">
        <f t="shared" si="2"/>
        <v>1</v>
      </c>
      <c r="J119"/>
      <c r="O119" s="33">
        <v>34</v>
      </c>
      <c r="P119" s="34" t="s">
        <v>33</v>
      </c>
    </row>
    <row r="120" spans="1:16" ht="16.5" x14ac:dyDescent="0.25">
      <c r="A120" s="33">
        <v>192</v>
      </c>
      <c r="B120" s="3" t="s">
        <v>13</v>
      </c>
      <c r="C120" s="3" t="s">
        <v>37</v>
      </c>
      <c r="D120" s="3">
        <v>15</v>
      </c>
      <c r="E120" s="33">
        <v>23</v>
      </c>
      <c r="F120" s="3" t="s">
        <v>9</v>
      </c>
      <c r="G120" s="3" t="s">
        <v>33</v>
      </c>
      <c r="H120" s="34">
        <f t="shared" si="2"/>
        <v>1</v>
      </c>
      <c r="J120"/>
      <c r="O120" s="33">
        <v>33</v>
      </c>
      <c r="P120" s="34" t="s">
        <v>33</v>
      </c>
    </row>
    <row r="121" spans="1:16" ht="16.5" x14ac:dyDescent="0.25">
      <c r="A121" s="33">
        <v>191</v>
      </c>
      <c r="B121" s="3" t="s">
        <v>13</v>
      </c>
      <c r="C121" s="3" t="s">
        <v>37</v>
      </c>
      <c r="D121" s="3">
        <v>15</v>
      </c>
      <c r="E121" s="33">
        <v>22</v>
      </c>
      <c r="F121" s="3" t="s">
        <v>9</v>
      </c>
      <c r="G121" s="3" t="s">
        <v>33</v>
      </c>
      <c r="H121" s="34">
        <f t="shared" si="2"/>
        <v>1</v>
      </c>
      <c r="J121"/>
      <c r="O121" s="33">
        <v>32</v>
      </c>
      <c r="P121" s="34" t="s">
        <v>33</v>
      </c>
    </row>
    <row r="122" spans="1:16" ht="16.5" x14ac:dyDescent="0.25">
      <c r="A122" s="33">
        <v>190</v>
      </c>
      <c r="B122" s="3" t="s">
        <v>13</v>
      </c>
      <c r="C122" s="3" t="s">
        <v>37</v>
      </c>
      <c r="D122" s="3">
        <v>15</v>
      </c>
      <c r="E122" s="33">
        <v>21</v>
      </c>
      <c r="F122" s="3" t="s">
        <v>9</v>
      </c>
      <c r="G122" s="3" t="s">
        <v>33</v>
      </c>
      <c r="H122" s="34">
        <f t="shared" si="2"/>
        <v>1</v>
      </c>
      <c r="J122"/>
      <c r="O122" s="33">
        <v>31</v>
      </c>
      <c r="P122" s="34" t="s">
        <v>33</v>
      </c>
    </row>
    <row r="123" spans="1:16" ht="16.5" x14ac:dyDescent="0.25">
      <c r="A123" s="33">
        <v>189</v>
      </c>
      <c r="B123" s="3" t="s">
        <v>13</v>
      </c>
      <c r="C123" s="3" t="s">
        <v>24</v>
      </c>
      <c r="D123" s="3">
        <f t="shared" ref="D123:D141" si="4">VLOOKUP(C123,$J$2:$K$20,2,FALSE)</f>
        <v>14</v>
      </c>
      <c r="E123" s="33">
        <v>20</v>
      </c>
      <c r="F123" s="3" t="s">
        <v>9</v>
      </c>
      <c r="G123" s="3" t="s">
        <v>33</v>
      </c>
      <c r="H123" s="34">
        <f t="shared" si="2"/>
        <v>1</v>
      </c>
      <c r="J123"/>
      <c r="O123" s="33">
        <v>30</v>
      </c>
      <c r="P123" s="34" t="s">
        <v>33</v>
      </c>
    </row>
    <row r="124" spans="1:16" ht="16.5" x14ac:dyDescent="0.25">
      <c r="A124" s="33">
        <v>188</v>
      </c>
      <c r="B124" s="3" t="s">
        <v>13</v>
      </c>
      <c r="C124" s="3" t="s">
        <v>24</v>
      </c>
      <c r="D124" s="3">
        <f t="shared" si="4"/>
        <v>14</v>
      </c>
      <c r="E124" s="33">
        <v>19</v>
      </c>
      <c r="F124" s="3" t="s">
        <v>9</v>
      </c>
      <c r="G124" s="3" t="s">
        <v>33</v>
      </c>
      <c r="H124" s="34">
        <f t="shared" si="2"/>
        <v>1</v>
      </c>
      <c r="J124"/>
      <c r="O124" s="33">
        <v>29</v>
      </c>
      <c r="P124" s="34" t="s">
        <v>33</v>
      </c>
    </row>
    <row r="125" spans="1:16" ht="16.5" x14ac:dyDescent="0.25">
      <c r="A125" s="33">
        <v>187</v>
      </c>
      <c r="B125" s="3" t="s">
        <v>13</v>
      </c>
      <c r="C125" s="3" t="s">
        <v>24</v>
      </c>
      <c r="D125" s="3">
        <f t="shared" si="4"/>
        <v>14</v>
      </c>
      <c r="E125" s="33">
        <v>18</v>
      </c>
      <c r="F125" s="3" t="s">
        <v>9</v>
      </c>
      <c r="G125" s="3" t="s">
        <v>33</v>
      </c>
      <c r="H125" s="34">
        <f t="shared" si="2"/>
        <v>1</v>
      </c>
      <c r="J125"/>
      <c r="O125" s="33">
        <v>28</v>
      </c>
      <c r="P125" s="34" t="s">
        <v>33</v>
      </c>
    </row>
    <row r="126" spans="1:16" ht="16.5" x14ac:dyDescent="0.25">
      <c r="A126" s="33">
        <v>186</v>
      </c>
      <c r="B126" s="3" t="s">
        <v>13</v>
      </c>
      <c r="C126" s="3" t="s">
        <v>24</v>
      </c>
      <c r="D126" s="3">
        <f t="shared" si="4"/>
        <v>14</v>
      </c>
      <c r="E126" s="33">
        <v>17</v>
      </c>
      <c r="F126" s="3" t="s">
        <v>9</v>
      </c>
      <c r="G126" s="3" t="s">
        <v>33</v>
      </c>
      <c r="H126" s="34">
        <f t="shared" si="2"/>
        <v>1</v>
      </c>
      <c r="J126"/>
      <c r="O126" s="33">
        <v>27</v>
      </c>
      <c r="P126" s="34" t="s">
        <v>33</v>
      </c>
    </row>
    <row r="127" spans="1:16" ht="16.5" x14ac:dyDescent="0.25">
      <c r="A127" s="33">
        <v>185</v>
      </c>
      <c r="B127" s="3" t="s">
        <v>13</v>
      </c>
      <c r="C127" s="3" t="s">
        <v>24</v>
      </c>
      <c r="D127" s="3">
        <f t="shared" si="4"/>
        <v>14</v>
      </c>
      <c r="E127" s="33">
        <v>140</v>
      </c>
      <c r="F127" s="3" t="s">
        <v>13</v>
      </c>
      <c r="G127" s="3" t="s">
        <v>48</v>
      </c>
      <c r="H127" s="34">
        <f t="shared" si="2"/>
        <v>17</v>
      </c>
      <c r="J127"/>
      <c r="O127" s="33">
        <v>26</v>
      </c>
      <c r="P127" s="34" t="s">
        <v>33</v>
      </c>
    </row>
    <row r="128" spans="1:16" ht="16.5" x14ac:dyDescent="0.25">
      <c r="A128" s="33">
        <v>184</v>
      </c>
      <c r="B128" s="3" t="s">
        <v>13</v>
      </c>
      <c r="C128" s="3" t="s">
        <v>24</v>
      </c>
      <c r="D128" s="3">
        <f t="shared" si="4"/>
        <v>14</v>
      </c>
      <c r="E128" s="33">
        <v>139</v>
      </c>
      <c r="F128" s="3" t="s">
        <v>13</v>
      </c>
      <c r="G128" s="3" t="s">
        <v>48</v>
      </c>
      <c r="H128" s="34">
        <f t="shared" si="2"/>
        <v>17</v>
      </c>
      <c r="J128"/>
      <c r="O128" s="33">
        <v>25</v>
      </c>
      <c r="P128" s="34" t="s">
        <v>33</v>
      </c>
    </row>
    <row r="129" spans="1:16" ht="16.5" x14ac:dyDescent="0.25">
      <c r="A129" s="33">
        <v>183</v>
      </c>
      <c r="B129" s="3" t="s">
        <v>13</v>
      </c>
      <c r="C129" s="3" t="s">
        <v>24</v>
      </c>
      <c r="D129" s="3">
        <f t="shared" si="4"/>
        <v>14</v>
      </c>
      <c r="E129" s="33">
        <v>138</v>
      </c>
      <c r="F129" s="3" t="s">
        <v>13</v>
      </c>
      <c r="G129" s="3" t="s">
        <v>48</v>
      </c>
      <c r="H129" s="34">
        <f t="shared" si="2"/>
        <v>17</v>
      </c>
      <c r="J129"/>
      <c r="O129" s="33">
        <v>24</v>
      </c>
      <c r="P129" s="34" t="s">
        <v>34</v>
      </c>
    </row>
    <row r="130" spans="1:16" ht="16.5" x14ac:dyDescent="0.25">
      <c r="A130" s="33">
        <v>182</v>
      </c>
      <c r="B130" s="3" t="s">
        <v>13</v>
      </c>
      <c r="C130" s="3" t="s">
        <v>24</v>
      </c>
      <c r="D130" s="3">
        <f t="shared" si="4"/>
        <v>14</v>
      </c>
      <c r="E130" s="33">
        <v>137</v>
      </c>
      <c r="F130" s="3" t="s">
        <v>13</v>
      </c>
      <c r="G130" s="3" t="s">
        <v>48</v>
      </c>
      <c r="H130" s="34">
        <f t="shared" si="2"/>
        <v>17</v>
      </c>
      <c r="J130"/>
      <c r="O130" s="33">
        <v>23</v>
      </c>
      <c r="P130" s="34" t="s">
        <v>34</v>
      </c>
    </row>
    <row r="131" spans="1:16" ht="16.5" x14ac:dyDescent="0.25">
      <c r="A131" s="33">
        <v>181</v>
      </c>
      <c r="B131" s="3" t="s">
        <v>13</v>
      </c>
      <c r="C131" s="3" t="s">
        <v>24</v>
      </c>
      <c r="D131" s="3">
        <f t="shared" si="4"/>
        <v>14</v>
      </c>
      <c r="E131" s="33">
        <v>136</v>
      </c>
      <c r="F131" s="3" t="s">
        <v>13</v>
      </c>
      <c r="G131" s="3" t="s">
        <v>48</v>
      </c>
      <c r="H131" s="34">
        <f t="shared" si="2"/>
        <v>17</v>
      </c>
      <c r="J131"/>
      <c r="O131" s="33">
        <v>22</v>
      </c>
      <c r="P131" s="34" t="s">
        <v>34</v>
      </c>
    </row>
    <row r="132" spans="1:16" ht="16.5" x14ac:dyDescent="0.25">
      <c r="A132" s="33">
        <v>180</v>
      </c>
      <c r="B132" s="3" t="s">
        <v>13</v>
      </c>
      <c r="C132" s="3" t="s">
        <v>24</v>
      </c>
      <c r="D132" s="3">
        <f t="shared" si="4"/>
        <v>14</v>
      </c>
      <c r="E132" s="33">
        <v>135</v>
      </c>
      <c r="F132" s="3" t="s">
        <v>13</v>
      </c>
      <c r="G132" s="3" t="s">
        <v>48</v>
      </c>
      <c r="H132" s="34">
        <f t="shared" ref="H132:H195" si="5">VLOOKUP(G132,$J$2:$K$20,2,FALSE)</f>
        <v>17</v>
      </c>
      <c r="J132"/>
      <c r="O132" s="33">
        <v>21</v>
      </c>
      <c r="P132" s="34" t="s">
        <v>34</v>
      </c>
    </row>
    <row r="133" spans="1:16" ht="16.5" x14ac:dyDescent="0.25">
      <c r="A133" s="33">
        <v>179</v>
      </c>
      <c r="B133" s="3" t="s">
        <v>13</v>
      </c>
      <c r="C133" s="3" t="s">
        <v>35</v>
      </c>
      <c r="D133" s="3">
        <f t="shared" si="4"/>
        <v>13</v>
      </c>
      <c r="E133" s="33">
        <v>134</v>
      </c>
      <c r="F133" s="3" t="s">
        <v>13</v>
      </c>
      <c r="G133" s="3" t="s">
        <v>48</v>
      </c>
      <c r="H133" s="34">
        <f t="shared" si="5"/>
        <v>17</v>
      </c>
      <c r="J133"/>
      <c r="O133" s="33">
        <v>20</v>
      </c>
      <c r="P133" s="34" t="s">
        <v>34</v>
      </c>
    </row>
    <row r="134" spans="1:16" ht="16.5" x14ac:dyDescent="0.25">
      <c r="A134" s="33">
        <v>178</v>
      </c>
      <c r="B134" s="3" t="s">
        <v>13</v>
      </c>
      <c r="C134" s="3" t="s">
        <v>35</v>
      </c>
      <c r="D134" s="3">
        <f t="shared" si="4"/>
        <v>13</v>
      </c>
      <c r="E134" s="33">
        <v>133</v>
      </c>
      <c r="F134" s="3" t="s">
        <v>13</v>
      </c>
      <c r="G134" s="3" t="s">
        <v>48</v>
      </c>
      <c r="H134" s="34">
        <f t="shared" si="5"/>
        <v>17</v>
      </c>
      <c r="J134"/>
      <c r="O134" s="33">
        <v>19</v>
      </c>
      <c r="P134" s="34" t="s">
        <v>34</v>
      </c>
    </row>
    <row r="135" spans="1:16" ht="16.5" x14ac:dyDescent="0.25">
      <c r="A135" s="33">
        <v>177</v>
      </c>
      <c r="B135" s="3" t="s">
        <v>13</v>
      </c>
      <c r="C135" s="3" t="s">
        <v>35</v>
      </c>
      <c r="D135" s="3">
        <f t="shared" si="4"/>
        <v>13</v>
      </c>
      <c r="E135" s="33">
        <v>132</v>
      </c>
      <c r="F135" s="3" t="s">
        <v>13</v>
      </c>
      <c r="G135" s="3" t="s">
        <v>48</v>
      </c>
      <c r="H135" s="34">
        <f t="shared" si="5"/>
        <v>17</v>
      </c>
      <c r="J135"/>
      <c r="O135" s="33">
        <v>18</v>
      </c>
      <c r="P135" s="34" t="s">
        <v>34</v>
      </c>
    </row>
    <row r="136" spans="1:16" ht="16.5" x14ac:dyDescent="0.25">
      <c r="A136" s="33">
        <v>176</v>
      </c>
      <c r="B136" s="3" t="s">
        <v>13</v>
      </c>
      <c r="C136" s="3" t="s">
        <v>35</v>
      </c>
      <c r="D136" s="3">
        <f t="shared" si="4"/>
        <v>13</v>
      </c>
      <c r="E136" s="33">
        <v>131</v>
      </c>
      <c r="F136" s="3" t="s">
        <v>13</v>
      </c>
      <c r="G136" s="3" t="s">
        <v>48</v>
      </c>
      <c r="H136" s="34">
        <f t="shared" si="5"/>
        <v>17</v>
      </c>
      <c r="J136"/>
      <c r="O136" s="33">
        <v>17</v>
      </c>
      <c r="P136" s="34" t="s">
        <v>34</v>
      </c>
    </row>
    <row r="137" spans="1:16" ht="16.5" x14ac:dyDescent="0.25">
      <c r="A137" s="33">
        <v>175</v>
      </c>
      <c r="B137" s="3" t="s">
        <v>13</v>
      </c>
      <c r="C137" s="3" t="s">
        <v>35</v>
      </c>
      <c r="D137" s="3">
        <f t="shared" si="4"/>
        <v>13</v>
      </c>
      <c r="E137" s="33">
        <v>130</v>
      </c>
      <c r="F137" s="3" t="s">
        <v>13</v>
      </c>
      <c r="G137" s="3" t="s">
        <v>48</v>
      </c>
      <c r="H137" s="34">
        <f t="shared" si="5"/>
        <v>17</v>
      </c>
      <c r="J137"/>
      <c r="O137" s="33">
        <v>16</v>
      </c>
      <c r="P137" s="34" t="s">
        <v>34</v>
      </c>
    </row>
    <row r="138" spans="1:16" ht="17.25" thickBot="1" x14ac:dyDescent="0.3">
      <c r="A138" s="33">
        <v>174</v>
      </c>
      <c r="B138" s="3" t="s">
        <v>13</v>
      </c>
      <c r="C138" s="3" t="s">
        <v>35</v>
      </c>
      <c r="D138" s="3">
        <f t="shared" si="4"/>
        <v>13</v>
      </c>
      <c r="E138" s="33">
        <v>129</v>
      </c>
      <c r="F138" s="3" t="s">
        <v>13</v>
      </c>
      <c r="G138" s="3" t="s">
        <v>48</v>
      </c>
      <c r="H138" s="34">
        <f t="shared" si="5"/>
        <v>17</v>
      </c>
      <c r="J138"/>
      <c r="O138" s="35">
        <v>15</v>
      </c>
      <c r="P138" s="37" t="s">
        <v>34</v>
      </c>
    </row>
    <row r="139" spans="1:16" ht="16.5" x14ac:dyDescent="0.25">
      <c r="A139" s="33">
        <v>173</v>
      </c>
      <c r="B139" s="3" t="s">
        <v>13</v>
      </c>
      <c r="C139" s="3" t="s">
        <v>35</v>
      </c>
      <c r="D139" s="3">
        <f t="shared" si="4"/>
        <v>13</v>
      </c>
      <c r="E139" s="33">
        <v>128</v>
      </c>
      <c r="F139" s="3" t="s">
        <v>13</v>
      </c>
      <c r="G139" s="3" t="s">
        <v>48</v>
      </c>
      <c r="H139" s="34">
        <f t="shared" si="5"/>
        <v>17</v>
      </c>
      <c r="J139"/>
    </row>
    <row r="140" spans="1:16" ht="16.5" x14ac:dyDescent="0.25">
      <c r="A140" s="33">
        <v>172</v>
      </c>
      <c r="B140" s="3" t="s">
        <v>13</v>
      </c>
      <c r="C140" s="3" t="s">
        <v>35</v>
      </c>
      <c r="D140" s="3">
        <f t="shared" si="4"/>
        <v>13</v>
      </c>
      <c r="E140" s="33">
        <v>127</v>
      </c>
      <c r="F140" s="3" t="s">
        <v>13</v>
      </c>
      <c r="G140" s="3" t="s">
        <v>48</v>
      </c>
      <c r="H140" s="34">
        <f t="shared" si="5"/>
        <v>17</v>
      </c>
      <c r="J140"/>
    </row>
    <row r="141" spans="1:16" ht="16.5" x14ac:dyDescent="0.25">
      <c r="A141" s="33">
        <v>171</v>
      </c>
      <c r="B141" s="3" t="s">
        <v>13</v>
      </c>
      <c r="C141" s="3" t="s">
        <v>35</v>
      </c>
      <c r="D141" s="3">
        <f t="shared" si="4"/>
        <v>13</v>
      </c>
      <c r="E141" s="33">
        <v>126</v>
      </c>
      <c r="F141" s="3" t="s">
        <v>13</v>
      </c>
      <c r="G141" s="3" t="s">
        <v>48</v>
      </c>
      <c r="H141" s="34">
        <f t="shared" si="5"/>
        <v>17</v>
      </c>
      <c r="J141"/>
    </row>
    <row r="142" spans="1:16" ht="16.5" x14ac:dyDescent="0.25">
      <c r="A142" s="33">
        <v>170</v>
      </c>
      <c r="B142" s="3" t="s">
        <v>13</v>
      </c>
      <c r="C142" s="3" t="s">
        <v>35</v>
      </c>
      <c r="D142" s="3">
        <f t="shared" ref="D142:D205" si="6">VLOOKUP(C142,$J$2:$K$20,2,FALSE)</f>
        <v>13</v>
      </c>
      <c r="E142" s="33">
        <v>125</v>
      </c>
      <c r="F142" s="3" t="s">
        <v>13</v>
      </c>
      <c r="G142" s="3" t="s">
        <v>48</v>
      </c>
      <c r="H142" s="34">
        <f t="shared" si="5"/>
        <v>17</v>
      </c>
      <c r="J142"/>
    </row>
    <row r="143" spans="1:16" ht="16.5" x14ac:dyDescent="0.25">
      <c r="A143" s="33">
        <v>169</v>
      </c>
      <c r="B143" s="3" t="s">
        <v>13</v>
      </c>
      <c r="C143" s="3" t="s">
        <v>44</v>
      </c>
      <c r="D143" s="3">
        <f t="shared" si="6"/>
        <v>11</v>
      </c>
      <c r="E143" s="33">
        <v>124</v>
      </c>
      <c r="F143" s="3" t="s">
        <v>13</v>
      </c>
      <c r="G143" s="3" t="s">
        <v>48</v>
      </c>
      <c r="H143" s="34">
        <f t="shared" si="5"/>
        <v>17</v>
      </c>
      <c r="J143"/>
    </row>
    <row r="144" spans="1:16" ht="16.5" x14ac:dyDescent="0.25">
      <c r="A144" s="33">
        <v>168</v>
      </c>
      <c r="B144" s="3" t="s">
        <v>13</v>
      </c>
      <c r="C144" s="3" t="s">
        <v>44</v>
      </c>
      <c r="D144" s="3">
        <f t="shared" si="6"/>
        <v>11</v>
      </c>
      <c r="E144" s="33">
        <v>123</v>
      </c>
      <c r="F144" s="3" t="s">
        <v>13</v>
      </c>
      <c r="G144" s="3" t="s">
        <v>48</v>
      </c>
      <c r="H144" s="34">
        <f t="shared" si="5"/>
        <v>17</v>
      </c>
      <c r="J144"/>
    </row>
    <row r="145" spans="1:10" ht="16.5" x14ac:dyDescent="0.25">
      <c r="A145" s="33">
        <v>167</v>
      </c>
      <c r="B145" s="3" t="s">
        <v>13</v>
      </c>
      <c r="C145" s="3" t="s">
        <v>44</v>
      </c>
      <c r="D145" s="3">
        <f t="shared" si="6"/>
        <v>11</v>
      </c>
      <c r="E145" s="33">
        <v>122</v>
      </c>
      <c r="F145" s="3" t="s">
        <v>13</v>
      </c>
      <c r="G145" s="3" t="s">
        <v>48</v>
      </c>
      <c r="H145" s="34">
        <f t="shared" si="5"/>
        <v>17</v>
      </c>
      <c r="J145"/>
    </row>
    <row r="146" spans="1:10" ht="16.5" x14ac:dyDescent="0.25">
      <c r="A146" s="33">
        <v>166</v>
      </c>
      <c r="B146" s="3" t="s">
        <v>13</v>
      </c>
      <c r="C146" s="3" t="s">
        <v>44</v>
      </c>
      <c r="D146" s="3">
        <f t="shared" si="6"/>
        <v>11</v>
      </c>
      <c r="E146" s="33">
        <v>121</v>
      </c>
      <c r="F146" s="3" t="s">
        <v>13</v>
      </c>
      <c r="G146" s="3" t="s">
        <v>48</v>
      </c>
      <c r="H146" s="34">
        <f t="shared" si="5"/>
        <v>17</v>
      </c>
      <c r="J146"/>
    </row>
    <row r="147" spans="1:10" ht="16.5" x14ac:dyDescent="0.25">
      <c r="A147" s="33">
        <v>165</v>
      </c>
      <c r="B147" s="3" t="s">
        <v>13</v>
      </c>
      <c r="C147" s="3" t="s">
        <v>44</v>
      </c>
      <c r="D147" s="3">
        <f t="shared" si="6"/>
        <v>11</v>
      </c>
      <c r="E147" s="33">
        <v>120</v>
      </c>
      <c r="F147" s="3" t="s">
        <v>13</v>
      </c>
      <c r="G147" s="3" t="s">
        <v>48</v>
      </c>
      <c r="H147" s="34">
        <f t="shared" si="5"/>
        <v>17</v>
      </c>
      <c r="J147"/>
    </row>
    <row r="148" spans="1:10" ht="16.5" x14ac:dyDescent="0.25">
      <c r="A148" s="33">
        <v>164</v>
      </c>
      <c r="B148" s="3" t="s">
        <v>13</v>
      </c>
      <c r="C148" s="3" t="s">
        <v>45</v>
      </c>
      <c r="D148" s="3">
        <f t="shared" si="6"/>
        <v>10</v>
      </c>
      <c r="E148" s="33">
        <v>119</v>
      </c>
      <c r="F148" s="3" t="s">
        <v>13</v>
      </c>
      <c r="G148" s="3" t="s">
        <v>48</v>
      </c>
      <c r="H148" s="34">
        <f t="shared" si="5"/>
        <v>17</v>
      </c>
      <c r="J148"/>
    </row>
    <row r="149" spans="1:10" ht="16.5" x14ac:dyDescent="0.25">
      <c r="A149" s="33">
        <v>163</v>
      </c>
      <c r="B149" s="3" t="s">
        <v>13</v>
      </c>
      <c r="C149" s="3" t="s">
        <v>45</v>
      </c>
      <c r="D149" s="3">
        <f t="shared" si="6"/>
        <v>10</v>
      </c>
      <c r="E149" s="33">
        <v>118</v>
      </c>
      <c r="F149" s="3" t="s">
        <v>13</v>
      </c>
      <c r="G149" s="3" t="s">
        <v>48</v>
      </c>
      <c r="H149" s="34">
        <f t="shared" si="5"/>
        <v>17</v>
      </c>
      <c r="J149"/>
    </row>
    <row r="150" spans="1:10" ht="16.5" x14ac:dyDescent="0.25">
      <c r="A150" s="33">
        <v>162</v>
      </c>
      <c r="B150" s="3" t="s">
        <v>13</v>
      </c>
      <c r="C150" s="3" t="s">
        <v>45</v>
      </c>
      <c r="D150" s="3">
        <f t="shared" si="6"/>
        <v>10</v>
      </c>
      <c r="E150" s="33">
        <v>117</v>
      </c>
      <c r="F150" s="3" t="s">
        <v>13</v>
      </c>
      <c r="G150" s="3" t="s">
        <v>48</v>
      </c>
      <c r="H150" s="34">
        <f t="shared" si="5"/>
        <v>17</v>
      </c>
      <c r="J150"/>
    </row>
    <row r="151" spans="1:10" ht="16.5" x14ac:dyDescent="0.25">
      <c r="A151" s="33">
        <v>161</v>
      </c>
      <c r="B151" s="3" t="s">
        <v>13</v>
      </c>
      <c r="C151" s="3" t="s">
        <v>45</v>
      </c>
      <c r="D151" s="3">
        <f t="shared" si="6"/>
        <v>10</v>
      </c>
      <c r="E151" s="33">
        <v>116</v>
      </c>
      <c r="F151" s="3" t="s">
        <v>13</v>
      </c>
      <c r="G151" s="3" t="s">
        <v>48</v>
      </c>
      <c r="H151" s="34">
        <f t="shared" si="5"/>
        <v>17</v>
      </c>
      <c r="J151"/>
    </row>
    <row r="152" spans="1:10" ht="16.5" x14ac:dyDescent="0.25">
      <c r="A152" s="33">
        <v>160</v>
      </c>
      <c r="B152" s="3" t="s">
        <v>13</v>
      </c>
      <c r="C152" s="3" t="s">
        <v>45</v>
      </c>
      <c r="D152" s="3">
        <f t="shared" si="6"/>
        <v>10</v>
      </c>
      <c r="E152" s="33">
        <v>115</v>
      </c>
      <c r="F152" s="3" t="s">
        <v>13</v>
      </c>
      <c r="G152" s="3" t="s">
        <v>48</v>
      </c>
      <c r="H152" s="34">
        <f t="shared" si="5"/>
        <v>17</v>
      </c>
      <c r="J152"/>
    </row>
    <row r="153" spans="1:10" ht="16.5" x14ac:dyDescent="0.25">
      <c r="A153" s="33">
        <v>159</v>
      </c>
      <c r="B153" s="3" t="s">
        <v>13</v>
      </c>
      <c r="C153" s="3" t="s">
        <v>46</v>
      </c>
      <c r="D153" s="3">
        <f t="shared" si="6"/>
        <v>9</v>
      </c>
      <c r="E153" s="33">
        <v>114</v>
      </c>
      <c r="F153" s="3" t="s">
        <v>13</v>
      </c>
      <c r="G153" s="3" t="s">
        <v>48</v>
      </c>
      <c r="H153" s="34">
        <f t="shared" si="5"/>
        <v>17</v>
      </c>
      <c r="J153"/>
    </row>
    <row r="154" spans="1:10" ht="16.5" x14ac:dyDescent="0.25">
      <c r="A154" s="33">
        <v>158</v>
      </c>
      <c r="B154" s="3" t="s">
        <v>13</v>
      </c>
      <c r="C154" s="3" t="s">
        <v>46</v>
      </c>
      <c r="D154" s="3">
        <f t="shared" si="6"/>
        <v>9</v>
      </c>
      <c r="E154" s="33">
        <v>113</v>
      </c>
      <c r="F154" s="3" t="s">
        <v>13</v>
      </c>
      <c r="G154" s="3" t="s">
        <v>48</v>
      </c>
      <c r="H154" s="34">
        <f t="shared" si="5"/>
        <v>17</v>
      </c>
      <c r="J154"/>
    </row>
    <row r="155" spans="1:10" ht="16.5" x14ac:dyDescent="0.25">
      <c r="A155" s="33">
        <v>157</v>
      </c>
      <c r="B155" s="3" t="s">
        <v>13</v>
      </c>
      <c r="C155" s="3" t="s">
        <v>46</v>
      </c>
      <c r="D155" s="3">
        <f t="shared" si="6"/>
        <v>9</v>
      </c>
      <c r="E155" s="33">
        <v>112</v>
      </c>
      <c r="F155" s="3" t="s">
        <v>13</v>
      </c>
      <c r="G155" s="3" t="s">
        <v>48</v>
      </c>
      <c r="H155" s="34">
        <f t="shared" si="5"/>
        <v>17</v>
      </c>
      <c r="J155"/>
    </row>
    <row r="156" spans="1:10" ht="16.5" x14ac:dyDescent="0.25">
      <c r="A156" s="33">
        <v>156</v>
      </c>
      <c r="B156" s="3" t="s">
        <v>13</v>
      </c>
      <c r="C156" s="3" t="s">
        <v>46</v>
      </c>
      <c r="D156" s="3">
        <f t="shared" si="6"/>
        <v>9</v>
      </c>
      <c r="E156" s="33">
        <v>111</v>
      </c>
      <c r="F156" s="3" t="s">
        <v>13</v>
      </c>
      <c r="G156" s="3" t="s">
        <v>48</v>
      </c>
      <c r="H156" s="34">
        <f t="shared" si="5"/>
        <v>17</v>
      </c>
      <c r="J156"/>
    </row>
    <row r="157" spans="1:10" ht="16.5" x14ac:dyDescent="0.25">
      <c r="A157" s="33">
        <v>155</v>
      </c>
      <c r="B157" s="3" t="s">
        <v>13</v>
      </c>
      <c r="C157" s="3" t="s">
        <v>46</v>
      </c>
      <c r="D157" s="3">
        <f t="shared" si="6"/>
        <v>9</v>
      </c>
      <c r="E157" s="33">
        <v>110</v>
      </c>
      <c r="F157" s="3" t="s">
        <v>13</v>
      </c>
      <c r="G157" s="3" t="s">
        <v>48</v>
      </c>
      <c r="H157" s="34">
        <f t="shared" si="5"/>
        <v>17</v>
      </c>
      <c r="J157"/>
    </row>
    <row r="158" spans="1:10" ht="16.5" x14ac:dyDescent="0.25">
      <c r="A158" s="33">
        <v>154</v>
      </c>
      <c r="B158" s="3" t="s">
        <v>13</v>
      </c>
      <c r="C158" s="3" t="s">
        <v>47</v>
      </c>
      <c r="D158" s="3">
        <f t="shared" si="6"/>
        <v>8</v>
      </c>
      <c r="E158" s="33">
        <v>109</v>
      </c>
      <c r="F158" s="3" t="s">
        <v>13</v>
      </c>
      <c r="G158" s="3" t="s">
        <v>49</v>
      </c>
      <c r="H158" s="34">
        <f t="shared" si="5"/>
        <v>16</v>
      </c>
      <c r="J158"/>
    </row>
    <row r="159" spans="1:10" ht="16.5" x14ac:dyDescent="0.25">
      <c r="A159" s="33">
        <v>153</v>
      </c>
      <c r="B159" s="3" t="s">
        <v>13</v>
      </c>
      <c r="C159" s="3" t="s">
        <v>47</v>
      </c>
      <c r="D159" s="3">
        <f t="shared" si="6"/>
        <v>8</v>
      </c>
      <c r="E159" s="33">
        <v>108</v>
      </c>
      <c r="F159" s="3" t="s">
        <v>13</v>
      </c>
      <c r="G159" s="3" t="s">
        <v>49</v>
      </c>
      <c r="H159" s="34">
        <f t="shared" si="5"/>
        <v>16</v>
      </c>
      <c r="J159"/>
    </row>
    <row r="160" spans="1:10" ht="16.5" x14ac:dyDescent="0.25">
      <c r="A160" s="33">
        <v>152</v>
      </c>
      <c r="B160" s="3" t="s">
        <v>13</v>
      </c>
      <c r="C160" s="3" t="s">
        <v>47</v>
      </c>
      <c r="D160" s="3">
        <f t="shared" si="6"/>
        <v>8</v>
      </c>
      <c r="E160" s="33">
        <v>107</v>
      </c>
      <c r="F160" s="3" t="s">
        <v>13</v>
      </c>
      <c r="G160" s="3" t="s">
        <v>49</v>
      </c>
      <c r="H160" s="34">
        <f t="shared" si="5"/>
        <v>16</v>
      </c>
      <c r="J160"/>
    </row>
    <row r="161" spans="1:10" ht="16.5" x14ac:dyDescent="0.25">
      <c r="A161" s="33">
        <v>151</v>
      </c>
      <c r="B161" s="3" t="s">
        <v>13</v>
      </c>
      <c r="C161" s="3" t="s">
        <v>47</v>
      </c>
      <c r="D161" s="3">
        <f t="shared" si="6"/>
        <v>8</v>
      </c>
      <c r="E161" s="33">
        <v>106</v>
      </c>
      <c r="F161" s="3" t="s">
        <v>13</v>
      </c>
      <c r="G161" s="3" t="s">
        <v>49</v>
      </c>
      <c r="H161" s="34">
        <f t="shared" si="5"/>
        <v>16</v>
      </c>
      <c r="J161"/>
    </row>
    <row r="162" spans="1:10" ht="16.5" x14ac:dyDescent="0.25">
      <c r="A162" s="33">
        <v>150</v>
      </c>
      <c r="B162" s="3" t="s">
        <v>13</v>
      </c>
      <c r="C162" s="3" t="s">
        <v>47</v>
      </c>
      <c r="D162" s="3">
        <f t="shared" si="6"/>
        <v>8</v>
      </c>
      <c r="E162" s="33">
        <v>105</v>
      </c>
      <c r="F162" s="3" t="s">
        <v>13</v>
      </c>
      <c r="G162" s="3" t="s">
        <v>49</v>
      </c>
      <c r="H162" s="34">
        <f t="shared" si="5"/>
        <v>16</v>
      </c>
      <c r="J162"/>
    </row>
    <row r="163" spans="1:10" ht="16.5" x14ac:dyDescent="0.25">
      <c r="A163" s="33">
        <v>149</v>
      </c>
      <c r="B163" s="3" t="s">
        <v>13</v>
      </c>
      <c r="C163" s="3" t="s">
        <v>39</v>
      </c>
      <c r="D163" s="3">
        <f t="shared" si="6"/>
        <v>6</v>
      </c>
      <c r="E163" s="33">
        <v>104</v>
      </c>
      <c r="F163" s="3" t="s">
        <v>13</v>
      </c>
      <c r="G163" s="3" t="s">
        <v>49</v>
      </c>
      <c r="H163" s="34">
        <f t="shared" si="5"/>
        <v>16</v>
      </c>
      <c r="J163"/>
    </row>
    <row r="164" spans="1:10" ht="16.5" x14ac:dyDescent="0.25">
      <c r="A164" s="33">
        <v>148</v>
      </c>
      <c r="B164" s="3" t="s">
        <v>13</v>
      </c>
      <c r="C164" s="3" t="s">
        <v>39</v>
      </c>
      <c r="D164" s="3">
        <f t="shared" si="6"/>
        <v>6</v>
      </c>
      <c r="E164" s="33">
        <v>103</v>
      </c>
      <c r="F164" s="3" t="s">
        <v>13</v>
      </c>
      <c r="G164" s="3" t="s">
        <v>49</v>
      </c>
      <c r="H164" s="34">
        <f t="shared" si="5"/>
        <v>16</v>
      </c>
      <c r="J164"/>
    </row>
    <row r="165" spans="1:10" ht="16.5" x14ac:dyDescent="0.25">
      <c r="A165" s="33">
        <v>147</v>
      </c>
      <c r="B165" s="3" t="s">
        <v>13</v>
      </c>
      <c r="C165" s="3" t="s">
        <v>39</v>
      </c>
      <c r="D165" s="3">
        <f t="shared" si="6"/>
        <v>6</v>
      </c>
      <c r="E165" s="33">
        <v>102</v>
      </c>
      <c r="F165" s="3" t="s">
        <v>13</v>
      </c>
      <c r="G165" s="3" t="s">
        <v>49</v>
      </c>
      <c r="H165" s="34">
        <f t="shared" si="5"/>
        <v>16</v>
      </c>
      <c r="J165"/>
    </row>
    <row r="166" spans="1:10" ht="16.5" x14ac:dyDescent="0.25">
      <c r="A166" s="33">
        <v>146</v>
      </c>
      <c r="B166" s="3" t="s">
        <v>13</v>
      </c>
      <c r="C166" s="3" t="s">
        <v>39</v>
      </c>
      <c r="D166" s="3">
        <f t="shared" si="6"/>
        <v>6</v>
      </c>
      <c r="E166" s="33">
        <v>101</v>
      </c>
      <c r="F166" s="3" t="s">
        <v>13</v>
      </c>
      <c r="G166" s="3" t="s">
        <v>49</v>
      </c>
      <c r="H166" s="34">
        <f t="shared" si="5"/>
        <v>16</v>
      </c>
      <c r="J166"/>
    </row>
    <row r="167" spans="1:10" ht="16.5" x14ac:dyDescent="0.25">
      <c r="A167" s="33">
        <v>145</v>
      </c>
      <c r="B167" s="3" t="s">
        <v>13</v>
      </c>
      <c r="C167" s="3" t="s">
        <v>39</v>
      </c>
      <c r="D167" s="3">
        <f t="shared" si="6"/>
        <v>6</v>
      </c>
      <c r="E167" s="33">
        <v>100</v>
      </c>
      <c r="F167" s="3" t="s">
        <v>13</v>
      </c>
      <c r="G167" s="3" t="s">
        <v>49</v>
      </c>
      <c r="H167" s="34">
        <f t="shared" si="5"/>
        <v>16</v>
      </c>
      <c r="J167"/>
    </row>
    <row r="168" spans="1:10" ht="16.5" x14ac:dyDescent="0.25">
      <c r="A168" s="33">
        <v>144</v>
      </c>
      <c r="B168" s="3" t="s">
        <v>13</v>
      </c>
      <c r="C168" s="3" t="s">
        <v>39</v>
      </c>
      <c r="D168" s="3">
        <f t="shared" si="6"/>
        <v>6</v>
      </c>
      <c r="E168" s="33">
        <v>99</v>
      </c>
      <c r="F168" s="3" t="s">
        <v>13</v>
      </c>
      <c r="G168" s="3" t="s">
        <v>50</v>
      </c>
      <c r="H168" s="34">
        <f t="shared" si="5"/>
        <v>15</v>
      </c>
      <c r="J168"/>
    </row>
    <row r="169" spans="1:10" ht="16.5" x14ac:dyDescent="0.25">
      <c r="A169" s="33">
        <v>143</v>
      </c>
      <c r="B169" s="3" t="s">
        <v>13</v>
      </c>
      <c r="C169" s="3" t="s">
        <v>39</v>
      </c>
      <c r="D169" s="3">
        <f t="shared" si="6"/>
        <v>6</v>
      </c>
      <c r="E169" s="33">
        <v>98</v>
      </c>
      <c r="F169" s="3" t="s">
        <v>13</v>
      </c>
      <c r="G169" s="3" t="s">
        <v>50</v>
      </c>
      <c r="H169" s="34">
        <f t="shared" si="5"/>
        <v>15</v>
      </c>
      <c r="J169"/>
    </row>
    <row r="170" spans="1:10" ht="16.5" x14ac:dyDescent="0.25">
      <c r="A170" s="33">
        <v>142</v>
      </c>
      <c r="B170" s="3" t="s">
        <v>13</v>
      </c>
      <c r="C170" s="3" t="s">
        <v>39</v>
      </c>
      <c r="D170" s="3">
        <f t="shared" si="6"/>
        <v>6</v>
      </c>
      <c r="E170" s="33">
        <v>97</v>
      </c>
      <c r="F170" s="3" t="s">
        <v>13</v>
      </c>
      <c r="G170" s="3" t="s">
        <v>50</v>
      </c>
      <c r="H170" s="34">
        <f t="shared" si="5"/>
        <v>15</v>
      </c>
      <c r="J170"/>
    </row>
    <row r="171" spans="1:10" ht="16.5" x14ac:dyDescent="0.25">
      <c r="A171" s="33">
        <v>141</v>
      </c>
      <c r="B171" s="3" t="s">
        <v>13</v>
      </c>
      <c r="C171" s="3" t="s">
        <v>39</v>
      </c>
      <c r="D171" s="3">
        <f t="shared" si="6"/>
        <v>6</v>
      </c>
      <c r="E171" s="33">
        <v>96</v>
      </c>
      <c r="F171" s="3" t="s">
        <v>13</v>
      </c>
      <c r="G171" s="3" t="s">
        <v>50</v>
      </c>
      <c r="H171" s="34">
        <f t="shared" si="5"/>
        <v>15</v>
      </c>
      <c r="J171"/>
    </row>
    <row r="172" spans="1:10" ht="16.5" x14ac:dyDescent="0.25">
      <c r="A172" s="33">
        <v>140</v>
      </c>
      <c r="B172" s="3" t="s">
        <v>13</v>
      </c>
      <c r="C172" s="3" t="s">
        <v>39</v>
      </c>
      <c r="D172" s="3">
        <f t="shared" si="6"/>
        <v>6</v>
      </c>
      <c r="E172" s="33">
        <v>95</v>
      </c>
      <c r="F172" s="3" t="s">
        <v>13</v>
      </c>
      <c r="G172" s="3" t="s">
        <v>50</v>
      </c>
      <c r="H172" s="34">
        <f t="shared" si="5"/>
        <v>15</v>
      </c>
      <c r="J172"/>
    </row>
    <row r="173" spans="1:10" ht="16.5" x14ac:dyDescent="0.25">
      <c r="A173" s="33">
        <v>139</v>
      </c>
      <c r="B173" s="3" t="s">
        <v>13</v>
      </c>
      <c r="C173" s="3" t="s">
        <v>40</v>
      </c>
      <c r="D173" s="3">
        <f t="shared" si="6"/>
        <v>5</v>
      </c>
      <c r="E173" s="33">
        <v>94</v>
      </c>
      <c r="F173" s="3" t="s">
        <v>13</v>
      </c>
      <c r="G173" s="3" t="s">
        <v>50</v>
      </c>
      <c r="H173" s="34">
        <f t="shared" si="5"/>
        <v>15</v>
      </c>
      <c r="J173"/>
    </row>
    <row r="174" spans="1:10" ht="16.5" x14ac:dyDescent="0.25">
      <c r="A174" s="33">
        <v>138</v>
      </c>
      <c r="B174" s="3" t="s">
        <v>13</v>
      </c>
      <c r="C174" s="3" t="s">
        <v>40</v>
      </c>
      <c r="D174" s="3">
        <f t="shared" si="6"/>
        <v>5</v>
      </c>
      <c r="E174" s="33">
        <v>93</v>
      </c>
      <c r="F174" s="3" t="s">
        <v>13</v>
      </c>
      <c r="G174" s="3" t="s">
        <v>50</v>
      </c>
      <c r="H174" s="34">
        <f t="shared" si="5"/>
        <v>15</v>
      </c>
      <c r="J174"/>
    </row>
    <row r="175" spans="1:10" ht="16.5" x14ac:dyDescent="0.25">
      <c r="A175" s="33">
        <v>137</v>
      </c>
      <c r="B175" s="3" t="s">
        <v>13</v>
      </c>
      <c r="C175" s="3" t="s">
        <v>40</v>
      </c>
      <c r="D175" s="3">
        <f t="shared" si="6"/>
        <v>5</v>
      </c>
      <c r="E175" s="33">
        <v>92</v>
      </c>
      <c r="F175" s="3" t="s">
        <v>13</v>
      </c>
      <c r="G175" s="3" t="s">
        <v>50</v>
      </c>
      <c r="H175" s="34">
        <f t="shared" si="5"/>
        <v>15</v>
      </c>
      <c r="J175"/>
    </row>
    <row r="176" spans="1:10" ht="16.5" x14ac:dyDescent="0.25">
      <c r="A176" s="33">
        <v>136</v>
      </c>
      <c r="B176" s="3" t="s">
        <v>13</v>
      </c>
      <c r="C176" s="3" t="s">
        <v>40</v>
      </c>
      <c r="D176" s="3">
        <f t="shared" si="6"/>
        <v>5</v>
      </c>
      <c r="E176" s="33">
        <v>91</v>
      </c>
      <c r="F176" s="3" t="s">
        <v>13</v>
      </c>
      <c r="G176" s="3" t="s">
        <v>50</v>
      </c>
      <c r="H176" s="34">
        <f t="shared" si="5"/>
        <v>15</v>
      </c>
      <c r="J176"/>
    </row>
    <row r="177" spans="1:10" ht="16.5" x14ac:dyDescent="0.25">
      <c r="A177" s="33">
        <v>135</v>
      </c>
      <c r="B177" s="3" t="s">
        <v>13</v>
      </c>
      <c r="C177" s="3" t="s">
        <v>40</v>
      </c>
      <c r="D177" s="3">
        <f t="shared" si="6"/>
        <v>5</v>
      </c>
      <c r="E177" s="33">
        <v>90</v>
      </c>
      <c r="F177" s="3" t="s">
        <v>13</v>
      </c>
      <c r="G177" s="3" t="s">
        <v>50</v>
      </c>
      <c r="H177" s="34">
        <f t="shared" si="5"/>
        <v>15</v>
      </c>
      <c r="J177"/>
    </row>
    <row r="178" spans="1:10" ht="16.5" x14ac:dyDescent="0.25">
      <c r="A178" s="33">
        <v>134</v>
      </c>
      <c r="B178" s="3" t="s">
        <v>13</v>
      </c>
      <c r="C178" s="3" t="s">
        <v>40</v>
      </c>
      <c r="D178" s="3">
        <f t="shared" si="6"/>
        <v>5</v>
      </c>
      <c r="E178" s="33">
        <v>89</v>
      </c>
      <c r="F178" s="3" t="s">
        <v>13</v>
      </c>
      <c r="G178" s="3" t="s">
        <v>24</v>
      </c>
      <c r="H178" s="34">
        <f t="shared" si="5"/>
        <v>14</v>
      </c>
      <c r="J178"/>
    </row>
    <row r="179" spans="1:10" ht="16.5" x14ac:dyDescent="0.25">
      <c r="A179" s="33">
        <v>133</v>
      </c>
      <c r="B179" s="3" t="s">
        <v>13</v>
      </c>
      <c r="C179" s="3" t="s">
        <v>40</v>
      </c>
      <c r="D179" s="3">
        <f t="shared" si="6"/>
        <v>5</v>
      </c>
      <c r="E179" s="33">
        <v>88</v>
      </c>
      <c r="F179" s="3" t="s">
        <v>13</v>
      </c>
      <c r="G179" s="3" t="s">
        <v>24</v>
      </c>
      <c r="H179" s="34">
        <f t="shared" si="5"/>
        <v>14</v>
      </c>
      <c r="J179"/>
    </row>
    <row r="180" spans="1:10" ht="16.5" x14ac:dyDescent="0.25">
      <c r="A180" s="33">
        <v>132</v>
      </c>
      <c r="B180" s="3" t="s">
        <v>13</v>
      </c>
      <c r="C180" s="3" t="s">
        <v>40</v>
      </c>
      <c r="D180" s="3">
        <f t="shared" si="6"/>
        <v>5</v>
      </c>
      <c r="E180" s="33">
        <v>87</v>
      </c>
      <c r="F180" s="3" t="s">
        <v>13</v>
      </c>
      <c r="G180" s="3" t="s">
        <v>24</v>
      </c>
      <c r="H180" s="34">
        <f t="shared" si="5"/>
        <v>14</v>
      </c>
      <c r="J180"/>
    </row>
    <row r="181" spans="1:10" ht="16.5" x14ac:dyDescent="0.25">
      <c r="A181" s="33">
        <v>131</v>
      </c>
      <c r="B181" s="3" t="s">
        <v>13</v>
      </c>
      <c r="C181" s="3" t="s">
        <v>40</v>
      </c>
      <c r="D181" s="3">
        <f t="shared" si="6"/>
        <v>5</v>
      </c>
      <c r="E181" s="33">
        <v>86</v>
      </c>
      <c r="F181" s="3" t="s">
        <v>13</v>
      </c>
      <c r="G181" s="3" t="s">
        <v>24</v>
      </c>
      <c r="H181" s="34">
        <f t="shared" si="5"/>
        <v>14</v>
      </c>
      <c r="J181"/>
    </row>
    <row r="182" spans="1:10" ht="16.5" x14ac:dyDescent="0.25">
      <c r="A182" s="33">
        <v>130</v>
      </c>
      <c r="B182" s="3" t="s">
        <v>13</v>
      </c>
      <c r="C182" s="3" t="s">
        <v>40</v>
      </c>
      <c r="D182" s="3">
        <f t="shared" si="6"/>
        <v>5</v>
      </c>
      <c r="E182" s="33">
        <v>85</v>
      </c>
      <c r="F182" s="3" t="s">
        <v>13</v>
      </c>
      <c r="G182" s="3" t="s">
        <v>24</v>
      </c>
      <c r="H182" s="34">
        <f t="shared" si="5"/>
        <v>14</v>
      </c>
      <c r="J182"/>
    </row>
    <row r="183" spans="1:10" ht="16.5" x14ac:dyDescent="0.25">
      <c r="A183" s="33">
        <v>129</v>
      </c>
      <c r="B183" s="3" t="s">
        <v>13</v>
      </c>
      <c r="C183" s="3" t="s">
        <v>41</v>
      </c>
      <c r="D183" s="3">
        <f t="shared" si="6"/>
        <v>4</v>
      </c>
      <c r="E183" s="33">
        <v>84</v>
      </c>
      <c r="F183" s="3" t="s">
        <v>13</v>
      </c>
      <c r="G183" s="3" t="s">
        <v>24</v>
      </c>
      <c r="H183" s="34">
        <f t="shared" si="5"/>
        <v>14</v>
      </c>
      <c r="J183"/>
    </row>
    <row r="184" spans="1:10" ht="16.5" x14ac:dyDescent="0.25">
      <c r="A184" s="33">
        <v>128</v>
      </c>
      <c r="B184" s="3" t="s">
        <v>13</v>
      </c>
      <c r="C184" s="3" t="s">
        <v>41</v>
      </c>
      <c r="D184" s="3">
        <f t="shared" si="6"/>
        <v>4</v>
      </c>
      <c r="E184" s="33">
        <v>83</v>
      </c>
      <c r="F184" s="3" t="s">
        <v>13</v>
      </c>
      <c r="G184" s="3" t="s">
        <v>24</v>
      </c>
      <c r="H184" s="34">
        <f t="shared" si="5"/>
        <v>14</v>
      </c>
      <c r="J184"/>
    </row>
    <row r="185" spans="1:10" ht="16.5" x14ac:dyDescent="0.25">
      <c r="A185" s="33">
        <v>127</v>
      </c>
      <c r="B185" s="3" t="s">
        <v>13</v>
      </c>
      <c r="C185" s="3" t="s">
        <v>41</v>
      </c>
      <c r="D185" s="3">
        <f t="shared" si="6"/>
        <v>4</v>
      </c>
      <c r="E185" s="33">
        <v>82</v>
      </c>
      <c r="F185" s="3" t="s">
        <v>13</v>
      </c>
      <c r="G185" s="3" t="s">
        <v>24</v>
      </c>
      <c r="H185" s="34">
        <f t="shared" si="5"/>
        <v>14</v>
      </c>
      <c r="J185"/>
    </row>
    <row r="186" spans="1:10" ht="16.5" x14ac:dyDescent="0.25">
      <c r="A186" s="33">
        <v>126</v>
      </c>
      <c r="B186" s="3" t="s">
        <v>13</v>
      </c>
      <c r="C186" s="3" t="s">
        <v>41</v>
      </c>
      <c r="D186" s="3">
        <f t="shared" si="6"/>
        <v>4</v>
      </c>
      <c r="E186" s="33">
        <v>81</v>
      </c>
      <c r="F186" s="3" t="s">
        <v>13</v>
      </c>
      <c r="G186" s="3" t="s">
        <v>24</v>
      </c>
      <c r="H186" s="34">
        <f t="shared" si="5"/>
        <v>14</v>
      </c>
      <c r="J186"/>
    </row>
    <row r="187" spans="1:10" ht="16.5" x14ac:dyDescent="0.25">
      <c r="A187" s="33">
        <v>125</v>
      </c>
      <c r="B187" s="3" t="s">
        <v>13</v>
      </c>
      <c r="C187" s="3" t="s">
        <v>41</v>
      </c>
      <c r="D187" s="3">
        <f t="shared" si="6"/>
        <v>4</v>
      </c>
      <c r="E187" s="33">
        <v>80</v>
      </c>
      <c r="F187" s="3" t="s">
        <v>13</v>
      </c>
      <c r="G187" s="3" t="s">
        <v>24</v>
      </c>
      <c r="H187" s="34">
        <f t="shared" si="5"/>
        <v>14</v>
      </c>
      <c r="J187"/>
    </row>
    <row r="188" spans="1:10" ht="16.5" x14ac:dyDescent="0.25">
      <c r="A188" s="33">
        <v>124</v>
      </c>
      <c r="B188" s="3" t="s">
        <v>13</v>
      </c>
      <c r="C188" s="3" t="s">
        <v>41</v>
      </c>
      <c r="D188" s="3">
        <f t="shared" si="6"/>
        <v>4</v>
      </c>
      <c r="E188" s="33">
        <v>79</v>
      </c>
      <c r="F188" s="3" t="s">
        <v>13</v>
      </c>
      <c r="G188" s="3" t="s">
        <v>35</v>
      </c>
      <c r="H188" s="34">
        <f t="shared" si="5"/>
        <v>13</v>
      </c>
      <c r="J188"/>
    </row>
    <row r="189" spans="1:10" ht="16.5" x14ac:dyDescent="0.25">
      <c r="A189" s="33">
        <v>123</v>
      </c>
      <c r="B189" s="3" t="s">
        <v>13</v>
      </c>
      <c r="C189" s="3" t="s">
        <v>41</v>
      </c>
      <c r="D189" s="3">
        <f t="shared" si="6"/>
        <v>4</v>
      </c>
      <c r="E189" s="33">
        <v>78</v>
      </c>
      <c r="F189" s="3" t="s">
        <v>13</v>
      </c>
      <c r="G189" s="3" t="s">
        <v>35</v>
      </c>
      <c r="H189" s="34">
        <f t="shared" si="5"/>
        <v>13</v>
      </c>
      <c r="J189"/>
    </row>
    <row r="190" spans="1:10" ht="16.5" x14ac:dyDescent="0.25">
      <c r="A190" s="33">
        <v>122</v>
      </c>
      <c r="B190" s="3" t="s">
        <v>13</v>
      </c>
      <c r="C190" s="3" t="s">
        <v>41</v>
      </c>
      <c r="D190" s="3">
        <f t="shared" si="6"/>
        <v>4</v>
      </c>
      <c r="E190" s="33">
        <v>77</v>
      </c>
      <c r="F190" s="3" t="s">
        <v>13</v>
      </c>
      <c r="G190" s="3" t="s">
        <v>35</v>
      </c>
      <c r="H190" s="34">
        <f t="shared" si="5"/>
        <v>13</v>
      </c>
      <c r="J190"/>
    </row>
    <row r="191" spans="1:10" ht="16.5" x14ac:dyDescent="0.25">
      <c r="A191" s="33">
        <v>121</v>
      </c>
      <c r="B191" s="3" t="s">
        <v>13</v>
      </c>
      <c r="C191" s="3" t="s">
        <v>41</v>
      </c>
      <c r="D191" s="3">
        <f t="shared" si="6"/>
        <v>4</v>
      </c>
      <c r="E191" s="33">
        <v>76</v>
      </c>
      <c r="F191" s="3" t="s">
        <v>13</v>
      </c>
      <c r="G191" s="3" t="s">
        <v>35</v>
      </c>
      <c r="H191" s="34">
        <f t="shared" si="5"/>
        <v>13</v>
      </c>
      <c r="J191"/>
    </row>
    <row r="192" spans="1:10" ht="16.5" x14ac:dyDescent="0.25">
      <c r="A192" s="33">
        <v>120</v>
      </c>
      <c r="B192" s="3" t="s">
        <v>13</v>
      </c>
      <c r="C192" s="3" t="s">
        <v>41</v>
      </c>
      <c r="D192" s="3">
        <f t="shared" si="6"/>
        <v>4</v>
      </c>
      <c r="E192" s="33">
        <v>75</v>
      </c>
      <c r="F192" s="3" t="s">
        <v>13</v>
      </c>
      <c r="G192" s="3" t="s">
        <v>35</v>
      </c>
      <c r="H192" s="34">
        <f t="shared" si="5"/>
        <v>13</v>
      </c>
      <c r="J192"/>
    </row>
    <row r="193" spans="1:10" ht="16.5" x14ac:dyDescent="0.25">
      <c r="A193" s="33">
        <v>119</v>
      </c>
      <c r="B193" s="3" t="s">
        <v>13</v>
      </c>
      <c r="C193" s="3" t="s">
        <v>42</v>
      </c>
      <c r="D193" s="3">
        <f t="shared" si="6"/>
        <v>3</v>
      </c>
      <c r="E193" s="33">
        <v>74</v>
      </c>
      <c r="F193" s="3" t="s">
        <v>13</v>
      </c>
      <c r="G193" s="3" t="s">
        <v>35</v>
      </c>
      <c r="H193" s="34">
        <f t="shared" si="5"/>
        <v>13</v>
      </c>
      <c r="J193"/>
    </row>
    <row r="194" spans="1:10" ht="16.5" x14ac:dyDescent="0.25">
      <c r="A194" s="33">
        <v>118</v>
      </c>
      <c r="B194" s="3" t="s">
        <v>13</v>
      </c>
      <c r="C194" s="3" t="s">
        <v>42</v>
      </c>
      <c r="D194" s="3">
        <f t="shared" si="6"/>
        <v>3</v>
      </c>
      <c r="E194" s="33">
        <v>73</v>
      </c>
      <c r="F194" s="3" t="s">
        <v>13</v>
      </c>
      <c r="G194" s="3" t="s">
        <v>35</v>
      </c>
      <c r="H194" s="34">
        <f t="shared" si="5"/>
        <v>13</v>
      </c>
      <c r="J194"/>
    </row>
    <row r="195" spans="1:10" ht="16.5" x14ac:dyDescent="0.25">
      <c r="A195" s="33">
        <v>117</v>
      </c>
      <c r="B195" s="3" t="s">
        <v>13</v>
      </c>
      <c r="C195" s="3" t="s">
        <v>42</v>
      </c>
      <c r="D195" s="3">
        <f t="shared" si="6"/>
        <v>3</v>
      </c>
      <c r="E195" s="33">
        <v>72</v>
      </c>
      <c r="F195" s="3" t="s">
        <v>13</v>
      </c>
      <c r="G195" s="3" t="s">
        <v>35</v>
      </c>
      <c r="H195" s="34">
        <f t="shared" si="5"/>
        <v>13</v>
      </c>
      <c r="J195"/>
    </row>
    <row r="196" spans="1:10" ht="16.5" x14ac:dyDescent="0.25">
      <c r="A196" s="33">
        <v>116</v>
      </c>
      <c r="B196" s="3" t="s">
        <v>13</v>
      </c>
      <c r="C196" s="3" t="s">
        <v>42</v>
      </c>
      <c r="D196" s="3">
        <f t="shared" si="6"/>
        <v>3</v>
      </c>
      <c r="E196" s="33">
        <v>71</v>
      </c>
      <c r="F196" s="3" t="s">
        <v>13</v>
      </c>
      <c r="G196" s="3" t="s">
        <v>35</v>
      </c>
      <c r="H196" s="34">
        <f t="shared" ref="H196:H251" si="7">VLOOKUP(G196,$J$2:$K$20,2,FALSE)</f>
        <v>13</v>
      </c>
      <c r="J196"/>
    </row>
    <row r="197" spans="1:10" ht="16.5" x14ac:dyDescent="0.25">
      <c r="A197" s="33">
        <v>115</v>
      </c>
      <c r="B197" s="3" t="s">
        <v>13</v>
      </c>
      <c r="C197" s="3" t="s">
        <v>42</v>
      </c>
      <c r="D197" s="3">
        <f t="shared" si="6"/>
        <v>3</v>
      </c>
      <c r="E197" s="33">
        <v>70</v>
      </c>
      <c r="F197" s="3" t="s">
        <v>13</v>
      </c>
      <c r="G197" s="3" t="s">
        <v>35</v>
      </c>
      <c r="H197" s="34">
        <f t="shared" si="7"/>
        <v>13</v>
      </c>
      <c r="J197"/>
    </row>
    <row r="198" spans="1:10" ht="16.5" x14ac:dyDescent="0.25">
      <c r="A198" s="33">
        <v>114</v>
      </c>
      <c r="B198" s="3" t="s">
        <v>13</v>
      </c>
      <c r="C198" s="3" t="s">
        <v>42</v>
      </c>
      <c r="D198" s="3">
        <f t="shared" si="6"/>
        <v>3</v>
      </c>
      <c r="E198" s="33">
        <v>69</v>
      </c>
      <c r="F198" s="3" t="s">
        <v>13</v>
      </c>
      <c r="G198" s="3" t="s">
        <v>38</v>
      </c>
      <c r="H198" s="34">
        <f t="shared" si="7"/>
        <v>12</v>
      </c>
      <c r="J198"/>
    </row>
    <row r="199" spans="1:10" ht="16.5" x14ac:dyDescent="0.25">
      <c r="A199" s="33">
        <v>113</v>
      </c>
      <c r="B199" s="3" t="s">
        <v>13</v>
      </c>
      <c r="C199" s="3" t="s">
        <v>42</v>
      </c>
      <c r="D199" s="3">
        <f t="shared" si="6"/>
        <v>3</v>
      </c>
      <c r="E199" s="33">
        <v>68</v>
      </c>
      <c r="F199" s="3" t="s">
        <v>13</v>
      </c>
      <c r="G199" s="3" t="s">
        <v>38</v>
      </c>
      <c r="H199" s="34">
        <f t="shared" si="7"/>
        <v>12</v>
      </c>
      <c r="J199"/>
    </row>
    <row r="200" spans="1:10" ht="16.5" x14ac:dyDescent="0.25">
      <c r="A200" s="33">
        <v>112</v>
      </c>
      <c r="B200" s="3" t="s">
        <v>13</v>
      </c>
      <c r="C200" s="3" t="s">
        <v>42</v>
      </c>
      <c r="D200" s="3">
        <f t="shared" si="6"/>
        <v>3</v>
      </c>
      <c r="E200" s="33">
        <v>67</v>
      </c>
      <c r="F200" s="3" t="s">
        <v>13</v>
      </c>
      <c r="G200" s="3" t="s">
        <v>38</v>
      </c>
      <c r="H200" s="34">
        <f t="shared" si="7"/>
        <v>12</v>
      </c>
      <c r="J200"/>
    </row>
    <row r="201" spans="1:10" ht="16.5" x14ac:dyDescent="0.25">
      <c r="A201" s="33">
        <v>111</v>
      </c>
      <c r="B201" s="3" t="s">
        <v>13</v>
      </c>
      <c r="C201" s="3" t="s">
        <v>42</v>
      </c>
      <c r="D201" s="3">
        <f t="shared" si="6"/>
        <v>3</v>
      </c>
      <c r="E201" s="33">
        <v>66</v>
      </c>
      <c r="F201" s="3" t="s">
        <v>13</v>
      </c>
      <c r="G201" s="3" t="s">
        <v>38</v>
      </c>
      <c r="H201" s="34">
        <f t="shared" si="7"/>
        <v>12</v>
      </c>
      <c r="J201"/>
    </row>
    <row r="202" spans="1:10" ht="16.5" x14ac:dyDescent="0.25">
      <c r="A202" s="33">
        <v>110</v>
      </c>
      <c r="B202" s="3" t="s">
        <v>13</v>
      </c>
      <c r="C202" s="3" t="s">
        <v>42</v>
      </c>
      <c r="D202" s="3">
        <f t="shared" si="6"/>
        <v>3</v>
      </c>
      <c r="E202" s="33">
        <v>65</v>
      </c>
      <c r="F202" s="3" t="s">
        <v>13</v>
      </c>
      <c r="G202" s="3" t="s">
        <v>38</v>
      </c>
      <c r="H202" s="34">
        <f t="shared" si="7"/>
        <v>12</v>
      </c>
      <c r="J202"/>
    </row>
    <row r="203" spans="1:10" ht="16.5" x14ac:dyDescent="0.25">
      <c r="A203" s="33">
        <v>109</v>
      </c>
      <c r="B203" s="3" t="s">
        <v>13</v>
      </c>
      <c r="C203" s="3" t="s">
        <v>43</v>
      </c>
      <c r="D203" s="3">
        <f t="shared" si="6"/>
        <v>2</v>
      </c>
      <c r="E203" s="33">
        <v>64</v>
      </c>
      <c r="F203" s="3" t="s">
        <v>13</v>
      </c>
      <c r="G203" s="3" t="s">
        <v>44</v>
      </c>
      <c r="H203" s="34">
        <f t="shared" si="7"/>
        <v>11</v>
      </c>
      <c r="J203"/>
    </row>
    <row r="204" spans="1:10" ht="16.5" x14ac:dyDescent="0.25">
      <c r="A204" s="33">
        <v>108</v>
      </c>
      <c r="B204" s="3" t="s">
        <v>13</v>
      </c>
      <c r="C204" s="3" t="s">
        <v>43</v>
      </c>
      <c r="D204" s="3">
        <f t="shared" si="6"/>
        <v>2</v>
      </c>
      <c r="E204" s="33">
        <v>63</v>
      </c>
      <c r="F204" s="3" t="s">
        <v>13</v>
      </c>
      <c r="G204" s="3" t="s">
        <v>44</v>
      </c>
      <c r="H204" s="34">
        <f t="shared" si="7"/>
        <v>11</v>
      </c>
      <c r="J204"/>
    </row>
    <row r="205" spans="1:10" ht="16.5" x14ac:dyDescent="0.25">
      <c r="A205" s="33">
        <v>107</v>
      </c>
      <c r="B205" s="3" t="s">
        <v>13</v>
      </c>
      <c r="C205" s="3" t="s">
        <v>43</v>
      </c>
      <c r="D205" s="3">
        <f t="shared" si="6"/>
        <v>2</v>
      </c>
      <c r="E205" s="33">
        <v>62</v>
      </c>
      <c r="F205" s="3" t="s">
        <v>13</v>
      </c>
      <c r="G205" s="3" t="s">
        <v>44</v>
      </c>
      <c r="H205" s="34">
        <f t="shared" si="7"/>
        <v>11</v>
      </c>
      <c r="J205"/>
    </row>
    <row r="206" spans="1:10" ht="16.5" x14ac:dyDescent="0.25">
      <c r="A206" s="33">
        <v>106</v>
      </c>
      <c r="B206" s="3" t="s">
        <v>13</v>
      </c>
      <c r="C206" s="3" t="s">
        <v>43</v>
      </c>
      <c r="D206" s="3">
        <f t="shared" ref="D206:D222" si="8">VLOOKUP(C206,$J$2:$K$20,2,FALSE)</f>
        <v>2</v>
      </c>
      <c r="E206" s="33">
        <v>61</v>
      </c>
      <c r="F206" s="3" t="s">
        <v>13</v>
      </c>
      <c r="G206" s="3" t="s">
        <v>44</v>
      </c>
      <c r="H206" s="34">
        <f t="shared" si="7"/>
        <v>11</v>
      </c>
      <c r="J206"/>
    </row>
    <row r="207" spans="1:10" ht="16.5" x14ac:dyDescent="0.25">
      <c r="A207" s="33">
        <v>105</v>
      </c>
      <c r="B207" s="3" t="s">
        <v>13</v>
      </c>
      <c r="C207" s="3" t="s">
        <v>43</v>
      </c>
      <c r="D207" s="3">
        <f t="shared" si="8"/>
        <v>2</v>
      </c>
      <c r="E207" s="33">
        <v>60</v>
      </c>
      <c r="F207" s="3" t="s">
        <v>13</v>
      </c>
      <c r="G207" s="3" t="s">
        <v>44</v>
      </c>
      <c r="H207" s="34">
        <f t="shared" si="7"/>
        <v>11</v>
      </c>
      <c r="J207"/>
    </row>
    <row r="208" spans="1:10" ht="16.5" x14ac:dyDescent="0.25">
      <c r="A208" s="33">
        <v>104</v>
      </c>
      <c r="B208" s="3" t="s">
        <v>13</v>
      </c>
      <c r="C208" s="3" t="s">
        <v>43</v>
      </c>
      <c r="D208" s="3">
        <f t="shared" si="8"/>
        <v>2</v>
      </c>
      <c r="E208" s="33">
        <v>59</v>
      </c>
      <c r="F208" s="3" t="s">
        <v>13</v>
      </c>
      <c r="G208" s="3" t="s">
        <v>45</v>
      </c>
      <c r="H208" s="34">
        <f t="shared" si="7"/>
        <v>10</v>
      </c>
      <c r="J208"/>
    </row>
    <row r="209" spans="1:10" ht="16.5" x14ac:dyDescent="0.25">
      <c r="A209" s="33">
        <v>103</v>
      </c>
      <c r="B209" s="3" t="s">
        <v>13</v>
      </c>
      <c r="C209" s="3" t="s">
        <v>43</v>
      </c>
      <c r="D209" s="3">
        <f t="shared" si="8"/>
        <v>2</v>
      </c>
      <c r="E209" s="33">
        <v>58</v>
      </c>
      <c r="F209" s="3" t="s">
        <v>13</v>
      </c>
      <c r="G209" s="3" t="s">
        <v>45</v>
      </c>
      <c r="H209" s="34">
        <f t="shared" si="7"/>
        <v>10</v>
      </c>
      <c r="J209"/>
    </row>
    <row r="210" spans="1:10" ht="16.5" x14ac:dyDescent="0.25">
      <c r="A210" s="33">
        <v>102</v>
      </c>
      <c r="B210" s="3" t="s">
        <v>13</v>
      </c>
      <c r="C210" s="3" t="s">
        <v>43</v>
      </c>
      <c r="D210" s="3">
        <f t="shared" si="8"/>
        <v>2</v>
      </c>
      <c r="E210" s="33">
        <v>57</v>
      </c>
      <c r="F210" s="3" t="s">
        <v>13</v>
      </c>
      <c r="G210" s="3" t="s">
        <v>45</v>
      </c>
      <c r="H210" s="34">
        <f t="shared" si="7"/>
        <v>10</v>
      </c>
      <c r="J210"/>
    </row>
    <row r="211" spans="1:10" ht="16.5" x14ac:dyDescent="0.25">
      <c r="A211" s="33">
        <v>101</v>
      </c>
      <c r="B211" s="3" t="s">
        <v>13</v>
      </c>
      <c r="C211" s="3" t="s">
        <v>43</v>
      </c>
      <c r="D211" s="3">
        <f t="shared" si="8"/>
        <v>2</v>
      </c>
      <c r="E211" s="33">
        <v>56</v>
      </c>
      <c r="F211" s="3" t="s">
        <v>13</v>
      </c>
      <c r="G211" s="3" t="s">
        <v>45</v>
      </c>
      <c r="H211" s="34">
        <f t="shared" si="7"/>
        <v>10</v>
      </c>
      <c r="J211"/>
    </row>
    <row r="212" spans="1:10" ht="16.5" x14ac:dyDescent="0.25">
      <c r="A212" s="33">
        <v>100</v>
      </c>
      <c r="B212" s="3" t="s">
        <v>13</v>
      </c>
      <c r="C212" s="3" t="s">
        <v>43</v>
      </c>
      <c r="D212" s="3">
        <f t="shared" si="8"/>
        <v>2</v>
      </c>
      <c r="E212" s="33">
        <v>55</v>
      </c>
      <c r="F212" s="3" t="s">
        <v>13</v>
      </c>
      <c r="G212" s="3" t="s">
        <v>45</v>
      </c>
      <c r="H212" s="34">
        <f t="shared" si="7"/>
        <v>10</v>
      </c>
      <c r="J212"/>
    </row>
    <row r="213" spans="1:10" ht="16.5" x14ac:dyDescent="0.25">
      <c r="A213" s="33">
        <v>99</v>
      </c>
      <c r="B213" s="3" t="s">
        <v>13</v>
      </c>
      <c r="C213" s="3" t="s">
        <v>43</v>
      </c>
      <c r="D213" s="3">
        <f t="shared" si="8"/>
        <v>2</v>
      </c>
      <c r="E213" s="33">
        <v>54</v>
      </c>
      <c r="F213" s="3" t="s">
        <v>13</v>
      </c>
      <c r="G213" s="3" t="s">
        <v>46</v>
      </c>
      <c r="H213" s="34">
        <f t="shared" si="7"/>
        <v>9</v>
      </c>
      <c r="J213"/>
    </row>
    <row r="214" spans="1:10" ht="16.5" x14ac:dyDescent="0.25">
      <c r="A214" s="33">
        <v>98</v>
      </c>
      <c r="B214" s="3" t="s">
        <v>13</v>
      </c>
      <c r="C214" s="3" t="s">
        <v>43</v>
      </c>
      <c r="D214" s="3">
        <f t="shared" si="8"/>
        <v>2</v>
      </c>
      <c r="E214" s="33">
        <v>53</v>
      </c>
      <c r="F214" s="3" t="s">
        <v>13</v>
      </c>
      <c r="G214" s="3" t="s">
        <v>46</v>
      </c>
      <c r="H214" s="34">
        <f t="shared" si="7"/>
        <v>9</v>
      </c>
      <c r="J214"/>
    </row>
    <row r="215" spans="1:10" ht="16.5" x14ac:dyDescent="0.25">
      <c r="A215" s="33">
        <v>97</v>
      </c>
      <c r="B215" s="3" t="s">
        <v>13</v>
      </c>
      <c r="C215" s="3" t="s">
        <v>43</v>
      </c>
      <c r="D215" s="3">
        <f t="shared" si="8"/>
        <v>2</v>
      </c>
      <c r="E215" s="33">
        <v>52</v>
      </c>
      <c r="F215" s="3" t="s">
        <v>13</v>
      </c>
      <c r="G215" s="3" t="s">
        <v>46</v>
      </c>
      <c r="H215" s="34">
        <f t="shared" si="7"/>
        <v>9</v>
      </c>
      <c r="J215"/>
    </row>
    <row r="216" spans="1:10" ht="16.5" x14ac:dyDescent="0.25">
      <c r="A216" s="33">
        <v>96</v>
      </c>
      <c r="B216" s="3" t="s">
        <v>13</v>
      </c>
      <c r="C216" s="3" t="s">
        <v>43</v>
      </c>
      <c r="D216" s="3">
        <f t="shared" si="8"/>
        <v>2</v>
      </c>
      <c r="E216" s="33">
        <v>51</v>
      </c>
      <c r="F216" s="3" t="s">
        <v>13</v>
      </c>
      <c r="G216" s="3" t="s">
        <v>46</v>
      </c>
      <c r="H216" s="34">
        <f t="shared" si="7"/>
        <v>9</v>
      </c>
      <c r="J216"/>
    </row>
    <row r="217" spans="1:10" ht="16.5" x14ac:dyDescent="0.25">
      <c r="A217" s="33">
        <v>95</v>
      </c>
      <c r="B217" s="3" t="s">
        <v>13</v>
      </c>
      <c r="C217" s="3" t="s">
        <v>43</v>
      </c>
      <c r="D217" s="3">
        <f t="shared" si="8"/>
        <v>2</v>
      </c>
      <c r="E217" s="33">
        <v>50</v>
      </c>
      <c r="F217" s="3" t="s">
        <v>13</v>
      </c>
      <c r="G217" s="3" t="s">
        <v>46</v>
      </c>
      <c r="H217" s="34">
        <f t="shared" si="7"/>
        <v>9</v>
      </c>
      <c r="J217"/>
    </row>
    <row r="218" spans="1:10" ht="16.5" x14ac:dyDescent="0.25">
      <c r="A218" s="33">
        <v>94</v>
      </c>
      <c r="B218" s="3" t="s">
        <v>13</v>
      </c>
      <c r="C218" s="3" t="s">
        <v>43</v>
      </c>
      <c r="D218" s="3">
        <f t="shared" si="8"/>
        <v>2</v>
      </c>
      <c r="E218" s="33">
        <v>49</v>
      </c>
      <c r="F218" s="3" t="s">
        <v>13</v>
      </c>
      <c r="G218" s="3" t="s">
        <v>47</v>
      </c>
      <c r="H218" s="34">
        <f t="shared" si="7"/>
        <v>8</v>
      </c>
      <c r="J218"/>
    </row>
    <row r="219" spans="1:10" ht="16.5" x14ac:dyDescent="0.25">
      <c r="A219" s="33">
        <v>93</v>
      </c>
      <c r="B219" s="3" t="s">
        <v>13</v>
      </c>
      <c r="C219" s="3" t="s">
        <v>43</v>
      </c>
      <c r="D219" s="3">
        <f t="shared" si="8"/>
        <v>2</v>
      </c>
      <c r="E219" s="33">
        <v>48</v>
      </c>
      <c r="F219" s="3" t="s">
        <v>13</v>
      </c>
      <c r="G219" s="3" t="s">
        <v>47</v>
      </c>
      <c r="H219" s="34">
        <f t="shared" si="7"/>
        <v>8</v>
      </c>
      <c r="J219"/>
    </row>
    <row r="220" spans="1:10" ht="16.5" x14ac:dyDescent="0.25">
      <c r="A220" s="33">
        <v>92</v>
      </c>
      <c r="B220" s="3" t="s">
        <v>13</v>
      </c>
      <c r="C220" s="3" t="s">
        <v>43</v>
      </c>
      <c r="D220" s="3">
        <f t="shared" si="8"/>
        <v>2</v>
      </c>
      <c r="E220" s="33">
        <v>47</v>
      </c>
      <c r="F220" s="3" t="s">
        <v>13</v>
      </c>
      <c r="G220" s="3" t="s">
        <v>47</v>
      </c>
      <c r="H220" s="34">
        <f t="shared" si="7"/>
        <v>8</v>
      </c>
      <c r="J220"/>
    </row>
    <row r="221" spans="1:10" ht="16.5" x14ac:dyDescent="0.25">
      <c r="A221" s="33">
        <v>91</v>
      </c>
      <c r="B221" s="3" t="s">
        <v>13</v>
      </c>
      <c r="C221" s="3" t="s">
        <v>43</v>
      </c>
      <c r="D221" s="3">
        <f t="shared" si="8"/>
        <v>2</v>
      </c>
      <c r="E221" s="33">
        <v>46</v>
      </c>
      <c r="F221" s="3" t="s">
        <v>13</v>
      </c>
      <c r="G221" s="3" t="s">
        <v>47</v>
      </c>
      <c r="H221" s="34">
        <f t="shared" si="7"/>
        <v>8</v>
      </c>
      <c r="J221"/>
    </row>
    <row r="222" spans="1:10" ht="17.25" thickBot="1" x14ac:dyDescent="0.3">
      <c r="A222" s="35">
        <v>90</v>
      </c>
      <c r="B222" s="36" t="s">
        <v>13</v>
      </c>
      <c r="C222" s="36" t="s">
        <v>43</v>
      </c>
      <c r="D222" s="36">
        <f t="shared" si="8"/>
        <v>2</v>
      </c>
      <c r="E222" s="33">
        <v>45</v>
      </c>
      <c r="F222" s="3" t="s">
        <v>13</v>
      </c>
      <c r="G222" s="3" t="s">
        <v>47</v>
      </c>
      <c r="H222" s="34">
        <f t="shared" si="7"/>
        <v>8</v>
      </c>
      <c r="J222"/>
    </row>
    <row r="223" spans="1:10" ht="16.5" x14ac:dyDescent="0.25">
      <c r="E223" s="33">
        <v>44</v>
      </c>
      <c r="F223" s="3" t="s">
        <v>13</v>
      </c>
      <c r="G223" s="3" t="s">
        <v>47</v>
      </c>
      <c r="H223" s="34">
        <f t="shared" si="7"/>
        <v>8</v>
      </c>
      <c r="J223"/>
    </row>
    <row r="224" spans="1:10" ht="16.5" x14ac:dyDescent="0.25">
      <c r="E224" s="33">
        <v>43</v>
      </c>
      <c r="F224" s="3" t="s">
        <v>13</v>
      </c>
      <c r="G224" s="3" t="s">
        <v>47</v>
      </c>
      <c r="H224" s="34">
        <f t="shared" si="7"/>
        <v>8</v>
      </c>
      <c r="J224"/>
    </row>
    <row r="225" spans="5:10" ht="16.5" x14ac:dyDescent="0.25">
      <c r="E225" s="33">
        <v>42</v>
      </c>
      <c r="F225" s="3" t="s">
        <v>13</v>
      </c>
      <c r="G225" s="3" t="s">
        <v>47</v>
      </c>
      <c r="H225" s="34">
        <f t="shared" si="7"/>
        <v>8</v>
      </c>
      <c r="J225"/>
    </row>
    <row r="226" spans="5:10" ht="16.5" x14ac:dyDescent="0.25">
      <c r="E226" s="33">
        <v>41</v>
      </c>
      <c r="F226" s="3" t="s">
        <v>13</v>
      </c>
      <c r="G226" s="3" t="s">
        <v>47</v>
      </c>
      <c r="H226" s="34">
        <f t="shared" si="7"/>
        <v>8</v>
      </c>
      <c r="J226"/>
    </row>
    <row r="227" spans="5:10" ht="16.5" x14ac:dyDescent="0.25">
      <c r="E227" s="33">
        <v>40</v>
      </c>
      <c r="F227" s="3" t="s">
        <v>13</v>
      </c>
      <c r="G227" s="3" t="s">
        <v>47</v>
      </c>
      <c r="H227" s="34">
        <f t="shared" si="7"/>
        <v>8</v>
      </c>
      <c r="J227"/>
    </row>
    <row r="228" spans="5:10" ht="16.5" x14ac:dyDescent="0.25">
      <c r="E228" s="33">
        <v>39</v>
      </c>
      <c r="F228" s="3" t="s">
        <v>13</v>
      </c>
      <c r="G228" s="3" t="s">
        <v>33</v>
      </c>
      <c r="H228" s="34">
        <f t="shared" si="7"/>
        <v>1</v>
      </c>
      <c r="J228"/>
    </row>
    <row r="229" spans="5:10" ht="16.5" x14ac:dyDescent="0.25">
      <c r="E229" s="33">
        <v>38</v>
      </c>
      <c r="F229" s="3" t="s">
        <v>13</v>
      </c>
      <c r="G229" s="3" t="s">
        <v>33</v>
      </c>
      <c r="H229" s="34">
        <f t="shared" si="7"/>
        <v>1</v>
      </c>
      <c r="J229"/>
    </row>
    <row r="230" spans="5:10" ht="16.5" x14ac:dyDescent="0.25">
      <c r="E230" s="33">
        <v>37</v>
      </c>
      <c r="F230" s="3" t="s">
        <v>13</v>
      </c>
      <c r="G230" s="3" t="s">
        <v>33</v>
      </c>
      <c r="H230" s="34">
        <f t="shared" si="7"/>
        <v>1</v>
      </c>
      <c r="J230"/>
    </row>
    <row r="231" spans="5:10" ht="16.5" x14ac:dyDescent="0.25">
      <c r="E231" s="33">
        <v>36</v>
      </c>
      <c r="F231" s="3" t="s">
        <v>13</v>
      </c>
      <c r="G231" s="3" t="s">
        <v>33</v>
      </c>
      <c r="H231" s="34">
        <f t="shared" si="7"/>
        <v>1</v>
      </c>
      <c r="J231"/>
    </row>
    <row r="232" spans="5:10" ht="16.5" x14ac:dyDescent="0.25">
      <c r="E232" s="33">
        <v>35</v>
      </c>
      <c r="F232" s="3" t="s">
        <v>13</v>
      </c>
      <c r="G232" s="3" t="s">
        <v>33</v>
      </c>
      <c r="H232" s="34">
        <f t="shared" si="7"/>
        <v>1</v>
      </c>
      <c r="J232"/>
    </row>
    <row r="233" spans="5:10" ht="16.5" x14ac:dyDescent="0.25">
      <c r="E233" s="33">
        <v>34</v>
      </c>
      <c r="F233" s="3" t="s">
        <v>13</v>
      </c>
      <c r="G233" s="3" t="s">
        <v>33</v>
      </c>
      <c r="H233" s="34">
        <f t="shared" si="7"/>
        <v>1</v>
      </c>
      <c r="J233"/>
    </row>
    <row r="234" spans="5:10" ht="16.5" x14ac:dyDescent="0.25">
      <c r="E234" s="33">
        <v>33</v>
      </c>
      <c r="F234" s="3" t="s">
        <v>13</v>
      </c>
      <c r="G234" s="3" t="s">
        <v>33</v>
      </c>
      <c r="H234" s="34">
        <f t="shared" si="7"/>
        <v>1</v>
      </c>
      <c r="J234"/>
    </row>
    <row r="235" spans="5:10" ht="16.5" x14ac:dyDescent="0.25">
      <c r="E235" s="33">
        <v>32</v>
      </c>
      <c r="F235" s="3" t="s">
        <v>13</v>
      </c>
      <c r="G235" s="3" t="s">
        <v>33</v>
      </c>
      <c r="H235" s="34">
        <f t="shared" si="7"/>
        <v>1</v>
      </c>
      <c r="J235"/>
    </row>
    <row r="236" spans="5:10" ht="16.5" x14ac:dyDescent="0.25">
      <c r="E236" s="33">
        <v>31</v>
      </c>
      <c r="F236" s="3" t="s">
        <v>13</v>
      </c>
      <c r="G236" s="3" t="s">
        <v>33</v>
      </c>
      <c r="H236" s="34">
        <f t="shared" si="7"/>
        <v>1</v>
      </c>
      <c r="J236"/>
    </row>
    <row r="237" spans="5:10" ht="16.5" x14ac:dyDescent="0.25">
      <c r="E237" s="33">
        <v>30</v>
      </c>
      <c r="F237" s="3" t="s">
        <v>13</v>
      </c>
      <c r="G237" s="3" t="s">
        <v>33</v>
      </c>
      <c r="H237" s="34">
        <f t="shared" si="7"/>
        <v>1</v>
      </c>
      <c r="J237"/>
    </row>
    <row r="238" spans="5:10" ht="16.5" x14ac:dyDescent="0.25">
      <c r="E238" s="33">
        <v>29</v>
      </c>
      <c r="F238" s="3" t="s">
        <v>13</v>
      </c>
      <c r="G238" s="3" t="s">
        <v>33</v>
      </c>
      <c r="H238" s="34">
        <f t="shared" si="7"/>
        <v>1</v>
      </c>
      <c r="J238"/>
    </row>
    <row r="239" spans="5:10" ht="16.5" x14ac:dyDescent="0.25">
      <c r="E239" s="33">
        <v>28</v>
      </c>
      <c r="F239" s="3" t="s">
        <v>13</v>
      </c>
      <c r="G239" s="3" t="s">
        <v>33</v>
      </c>
      <c r="H239" s="34">
        <f t="shared" si="7"/>
        <v>1</v>
      </c>
      <c r="J239"/>
    </row>
    <row r="240" spans="5:10" ht="16.5" x14ac:dyDescent="0.25">
      <c r="E240" s="33">
        <v>27</v>
      </c>
      <c r="F240" s="3" t="s">
        <v>13</v>
      </c>
      <c r="G240" s="3" t="s">
        <v>33</v>
      </c>
      <c r="H240" s="34">
        <f t="shared" si="7"/>
        <v>1</v>
      </c>
      <c r="J240"/>
    </row>
    <row r="241" spans="5:10" ht="16.5" x14ac:dyDescent="0.25">
      <c r="E241" s="33">
        <v>26</v>
      </c>
      <c r="F241" s="3" t="s">
        <v>13</v>
      </c>
      <c r="G241" s="3" t="s">
        <v>33</v>
      </c>
      <c r="H241" s="34">
        <f t="shared" si="7"/>
        <v>1</v>
      </c>
      <c r="J241"/>
    </row>
    <row r="242" spans="5:10" ht="16.5" x14ac:dyDescent="0.25">
      <c r="E242" s="33">
        <v>25</v>
      </c>
      <c r="F242" s="3" t="s">
        <v>13</v>
      </c>
      <c r="G242" s="3" t="s">
        <v>33</v>
      </c>
      <c r="H242" s="34">
        <f t="shared" si="7"/>
        <v>1</v>
      </c>
      <c r="J242"/>
    </row>
    <row r="243" spans="5:10" ht="16.5" x14ac:dyDescent="0.25">
      <c r="E243" s="33">
        <v>24</v>
      </c>
      <c r="F243" s="3" t="s">
        <v>13</v>
      </c>
      <c r="G243" s="3" t="s">
        <v>33</v>
      </c>
      <c r="H243" s="34">
        <f t="shared" si="7"/>
        <v>1</v>
      </c>
      <c r="J243"/>
    </row>
    <row r="244" spans="5:10" ht="16.5" x14ac:dyDescent="0.25">
      <c r="E244" s="33">
        <v>23</v>
      </c>
      <c r="F244" s="3" t="s">
        <v>13</v>
      </c>
      <c r="G244" s="3" t="s">
        <v>33</v>
      </c>
      <c r="H244" s="34">
        <f t="shared" si="7"/>
        <v>1</v>
      </c>
      <c r="J244"/>
    </row>
    <row r="245" spans="5:10" x14ac:dyDescent="0.25">
      <c r="E245" s="33">
        <v>22</v>
      </c>
      <c r="F245" s="3" t="s">
        <v>13</v>
      </c>
      <c r="G245" s="3" t="s">
        <v>33</v>
      </c>
      <c r="H245" s="34">
        <f t="shared" si="7"/>
        <v>1</v>
      </c>
    </row>
    <row r="246" spans="5:10" x14ac:dyDescent="0.25">
      <c r="E246" s="33">
        <v>21</v>
      </c>
      <c r="F246" s="3" t="s">
        <v>13</v>
      </c>
      <c r="G246" s="3" t="s">
        <v>33</v>
      </c>
      <c r="H246" s="34">
        <f t="shared" si="7"/>
        <v>1</v>
      </c>
    </row>
    <row r="247" spans="5:10" x14ac:dyDescent="0.25">
      <c r="E247" s="33">
        <v>20</v>
      </c>
      <c r="F247" s="3" t="s">
        <v>13</v>
      </c>
      <c r="G247" s="3" t="s">
        <v>33</v>
      </c>
      <c r="H247" s="34">
        <f t="shared" si="7"/>
        <v>1</v>
      </c>
    </row>
    <row r="248" spans="5:10" x14ac:dyDescent="0.25">
      <c r="E248" s="33">
        <v>19</v>
      </c>
      <c r="F248" s="3" t="s">
        <v>13</v>
      </c>
      <c r="G248" s="3" t="s">
        <v>33</v>
      </c>
      <c r="H248" s="34">
        <f t="shared" si="7"/>
        <v>1</v>
      </c>
    </row>
    <row r="249" spans="5:10" x14ac:dyDescent="0.25">
      <c r="E249" s="33">
        <v>18</v>
      </c>
      <c r="F249" s="3" t="s">
        <v>13</v>
      </c>
      <c r="G249" s="3" t="s">
        <v>33</v>
      </c>
      <c r="H249" s="34">
        <f t="shared" si="7"/>
        <v>1</v>
      </c>
    </row>
    <row r="250" spans="5:10" x14ac:dyDescent="0.25">
      <c r="E250" s="33">
        <v>17</v>
      </c>
      <c r="F250" s="3" t="s">
        <v>13</v>
      </c>
      <c r="G250" s="3" t="s">
        <v>33</v>
      </c>
      <c r="H250" s="34">
        <f t="shared" si="7"/>
        <v>1</v>
      </c>
    </row>
    <row r="251" spans="5:10" ht="16.5" thickBot="1" x14ac:dyDescent="0.3">
      <c r="E251" s="35">
        <v>16</v>
      </c>
      <c r="F251" s="36" t="s">
        <v>13</v>
      </c>
      <c r="G251" s="36" t="s">
        <v>33</v>
      </c>
      <c r="H251" s="37">
        <f t="shared" si="7"/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學員資料</vt:lpstr>
      <vt:lpstr>活動注意事項</vt:lpstr>
      <vt:lpstr>腳長測量方式</vt:lpstr>
      <vt:lpstr>條件(勿動)</vt:lpstr>
      <vt:lpstr>學員資料!Print_Area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kelly chiang</cp:lastModifiedBy>
  <cp:lastPrinted>2022-08-30T15:45:34Z</cp:lastPrinted>
  <dcterms:created xsi:type="dcterms:W3CDTF">2022-08-25T10:41:39Z</dcterms:created>
  <dcterms:modified xsi:type="dcterms:W3CDTF">2025-09-05T06:36:00Z</dcterms:modified>
</cp:coreProperties>
</file>